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0520" windowHeight="9795" activeTab="3"/>
  </bookViews>
  <sheets>
    <sheet name="Sheet1" sheetId="1" r:id="rId1"/>
    <sheet name="Sheet5" sheetId="5" r:id="rId2"/>
    <sheet name="Sheet6" sheetId="6" r:id="rId3"/>
    <sheet name="روکش جدول " sheetId="7" r:id="rId4"/>
  </sheets>
  <definedNames>
    <definedName name="_xlnm.Print_Area" localSheetId="2">Sheet6!$B$2:$L$42</definedName>
    <definedName name="_xlnm.Print_Titles" localSheetId="2">Sheet6!$2:$4</definedName>
  </definedNames>
  <calcPr calcId="145621"/>
</workbook>
</file>

<file path=xl/calcChain.xml><?xml version="1.0" encoding="utf-8"?>
<calcChain xmlns="http://schemas.openxmlformats.org/spreadsheetml/2006/main">
  <c r="W27" i="7" l="1"/>
  <c r="V27" i="7"/>
  <c r="U27" i="7"/>
  <c r="T27" i="7"/>
  <c r="S27" i="7"/>
  <c r="O27" i="7"/>
  <c r="N27" i="7"/>
  <c r="M27" i="7"/>
  <c r="K27" i="7"/>
  <c r="I27" i="7"/>
  <c r="X28" i="7" l="1"/>
  <c r="X26" i="7"/>
  <c r="X25" i="7"/>
  <c r="P26" i="7"/>
  <c r="Y26" i="7" s="1"/>
  <c r="P25" i="7"/>
  <c r="L26" i="7"/>
  <c r="L25" i="7"/>
  <c r="X15" i="7"/>
  <c r="P15" i="7"/>
  <c r="L15" i="7"/>
  <c r="X14" i="7"/>
  <c r="P14" i="7"/>
  <c r="L14" i="7"/>
  <c r="X12" i="7"/>
  <c r="P12" i="7"/>
  <c r="L12" i="7"/>
  <c r="X9" i="7"/>
  <c r="P9" i="7"/>
  <c r="L9" i="7"/>
  <c r="X6" i="7"/>
  <c r="P6" i="7"/>
  <c r="L6" i="7"/>
  <c r="Y9" i="7" l="1"/>
  <c r="Y12" i="7"/>
  <c r="Y25" i="7"/>
  <c r="X19" i="7"/>
  <c r="P19" i="7"/>
  <c r="L19" i="7"/>
  <c r="X22" i="7"/>
  <c r="P22" i="7"/>
  <c r="X21" i="7"/>
  <c r="P21" i="7"/>
  <c r="X20" i="7"/>
  <c r="P20" i="7"/>
  <c r="Y20" i="7" s="1"/>
  <c r="L20" i="7"/>
  <c r="L18" i="7"/>
  <c r="L17" i="7"/>
  <c r="X23" i="7"/>
  <c r="P23" i="7"/>
  <c r="L23" i="7"/>
  <c r="P28" i="7" l="1"/>
  <c r="X24" i="7"/>
  <c r="P24" i="7"/>
  <c r="Y24" i="7" l="1"/>
  <c r="J11" i="7"/>
  <c r="L16" i="7"/>
  <c r="L13" i="7"/>
  <c r="L10" i="7"/>
  <c r="L11" i="7"/>
  <c r="L8" i="7"/>
  <c r="L7" i="7"/>
  <c r="X18" i="7"/>
  <c r="P18" i="7"/>
  <c r="X17" i="7"/>
  <c r="P17" i="7"/>
  <c r="X16" i="7"/>
  <c r="P16" i="7"/>
  <c r="X13" i="7"/>
  <c r="P13" i="7"/>
  <c r="X11" i="7"/>
  <c r="P11" i="7"/>
  <c r="X10" i="7"/>
  <c r="P10" i="7"/>
  <c r="X8" i="7"/>
  <c r="P8" i="7"/>
  <c r="P7" i="7"/>
  <c r="X5" i="7"/>
  <c r="P5" i="7"/>
  <c r="X4" i="7"/>
  <c r="X27" i="7" s="1"/>
  <c r="P4" i="7"/>
  <c r="L4" i="7"/>
  <c r="L27" i="7" s="1"/>
  <c r="J5" i="5"/>
  <c r="J4" i="5"/>
  <c r="H42" i="6"/>
  <c r="G42" i="6"/>
  <c r="J38" i="6"/>
  <c r="J37" i="6"/>
  <c r="P27" i="7" l="1"/>
  <c r="J27" i="7"/>
  <c r="L28" i="7" s="1"/>
  <c r="X29" i="7"/>
  <c r="L29" i="7"/>
  <c r="Y8" i="7"/>
  <c r="Y10" i="7"/>
  <c r="Y11" i="7"/>
  <c r="Y13" i="7"/>
  <c r="Y16" i="7"/>
  <c r="Y17" i="7"/>
  <c r="Y18" i="7"/>
  <c r="Y4" i="7"/>
  <c r="Y5" i="7"/>
  <c r="J42" i="6"/>
  <c r="N11" i="5"/>
  <c r="N4" i="5"/>
  <c r="N5" i="5"/>
  <c r="N6" i="5"/>
  <c r="N7" i="5"/>
  <c r="N8" i="5"/>
  <c r="N9" i="5"/>
  <c r="N10" i="5"/>
  <c r="N12" i="5"/>
  <c r="N13" i="5"/>
  <c r="N14" i="5"/>
  <c r="N15" i="5"/>
  <c r="N16" i="5"/>
  <c r="N17" i="5"/>
  <c r="N18" i="5"/>
  <c r="N19" i="5"/>
  <c r="N20" i="5"/>
  <c r="V5" i="5"/>
  <c r="V6" i="5"/>
  <c r="V7" i="5"/>
  <c r="V8" i="5"/>
  <c r="V9" i="5"/>
  <c r="V10" i="5"/>
  <c r="V12" i="5"/>
  <c r="V13" i="5"/>
  <c r="V14" i="5"/>
  <c r="V15" i="5"/>
  <c r="V16" i="5"/>
  <c r="V17" i="5"/>
  <c r="V18" i="5"/>
  <c r="V19" i="5"/>
  <c r="V20" i="5"/>
  <c r="V4" i="5"/>
  <c r="U21" i="5"/>
  <c r="V21" i="5" s="1"/>
  <c r="T21" i="5"/>
  <c r="S21" i="5"/>
  <c r="L21" i="5"/>
  <c r="M21" i="5"/>
  <c r="K21" i="5"/>
  <c r="Y27" i="7" l="1"/>
  <c r="N21" i="5"/>
  <c r="W21" i="5" s="1"/>
  <c r="H45" i="1"/>
  <c r="J45" i="1" s="1"/>
  <c r="J42" i="1"/>
  <c r="J43" i="1"/>
  <c r="G45" i="1"/>
</calcChain>
</file>

<file path=xl/sharedStrings.xml><?xml version="1.0" encoding="utf-8"?>
<sst xmlns="http://schemas.openxmlformats.org/spreadsheetml/2006/main" count="468" uniqueCount="156">
  <si>
    <t>ردیف</t>
  </si>
  <si>
    <t>مصوبه هیت وزیران</t>
  </si>
  <si>
    <t>عنوان</t>
  </si>
  <si>
    <t>معاونت / سازمان /استان</t>
  </si>
  <si>
    <t>موضوع</t>
  </si>
  <si>
    <t>سهم بخش کشاورزی (میلیارد ریال)</t>
  </si>
  <si>
    <t>هزینه ای</t>
  </si>
  <si>
    <t>تملک  دارایی های</t>
  </si>
  <si>
    <t xml:space="preserve">سرمایه ای </t>
  </si>
  <si>
    <t>تسهیلات</t>
  </si>
  <si>
    <t xml:space="preserve"> بانکی </t>
  </si>
  <si>
    <t xml:space="preserve">جمع کل </t>
  </si>
  <si>
    <t>تخصیص</t>
  </si>
  <si>
    <t xml:space="preserve"> 33974/ت 55189 هـ</t>
  </si>
  <si>
    <t>22/3/97</t>
  </si>
  <si>
    <t>جبران خسارت کشاورزان خسارت دیده ازحوادث غیر مترقبه و زلزله</t>
  </si>
  <si>
    <t xml:space="preserve">آذربایجان شرقی </t>
  </si>
  <si>
    <t xml:space="preserve"> 35525/ت 55442 هـ</t>
  </si>
  <si>
    <t>23/3/97</t>
  </si>
  <si>
    <t xml:space="preserve">جبران خسارت لنج های خسارت دیده توسط دزدان دریایی </t>
  </si>
  <si>
    <t xml:space="preserve">هرمزگان </t>
  </si>
  <si>
    <t>حوادث غیر مترقبه</t>
  </si>
  <si>
    <t>24/3/97</t>
  </si>
  <si>
    <t>جبران خسارت لنج های صیادی خسارت دیده توسط دزدان دریایی</t>
  </si>
  <si>
    <t>سیستان و بلوچستان</t>
  </si>
  <si>
    <t>** 33993/ت 55423 هـ</t>
  </si>
  <si>
    <t xml:space="preserve">جبران خسارت ناشی از زلزله </t>
  </si>
  <si>
    <t>کرمانشاه</t>
  </si>
  <si>
    <t xml:space="preserve">جمع </t>
  </si>
  <si>
    <t>* 35523/ت 55442 هـ</t>
  </si>
  <si>
    <t>169269/ت 55204 هـ</t>
  </si>
  <si>
    <t>28/12/96</t>
  </si>
  <si>
    <t xml:space="preserve">جبران خسارت کشاورزان خسارت دیده ازحوادث غیر مترقبه و زلزله و سیل </t>
  </si>
  <si>
    <t>کرمان</t>
  </si>
  <si>
    <t>سیل وزلزله</t>
  </si>
  <si>
    <t>0/4</t>
  </si>
  <si>
    <t xml:space="preserve"> 37847/ت 54939 هـ</t>
  </si>
  <si>
    <t>29/3/97</t>
  </si>
  <si>
    <t xml:space="preserve">جبران خسارت ناشی از سیل </t>
  </si>
  <si>
    <t>سیل وتگرگ</t>
  </si>
  <si>
    <t>14038/ت 55220 هـ</t>
  </si>
  <si>
    <t xml:space="preserve">جبران خسارت لنج های صیادی خسارت دیده </t>
  </si>
  <si>
    <t>گیلان</t>
  </si>
  <si>
    <t>سیل و تگرگ</t>
  </si>
  <si>
    <t>جبران خسارت ناشی از سیل</t>
  </si>
  <si>
    <t>خراسان جنوبی</t>
  </si>
  <si>
    <t xml:space="preserve"> 35550/ت 55463 هـ</t>
  </si>
  <si>
    <t xml:space="preserve">جبران خسارت وبازسازی مناطق خسارت دیده ازحوادث غیر مترقبه </t>
  </si>
  <si>
    <t>خوزستان</t>
  </si>
  <si>
    <t xml:space="preserve">خشکسالی </t>
  </si>
  <si>
    <t xml:space="preserve"> 42590/ت 55501 هـ</t>
  </si>
  <si>
    <t xml:space="preserve">رفع تنش آب درمناطق بحرانی </t>
  </si>
  <si>
    <t xml:space="preserve">سازمان عشایری مناطق بحرانی </t>
  </si>
  <si>
    <t>81171/ت 55746 هـ</t>
  </si>
  <si>
    <t>20/6//97</t>
  </si>
  <si>
    <t>تامین وخرید علوفه دام عشایر</t>
  </si>
  <si>
    <t xml:space="preserve">سازمان عشایری </t>
  </si>
  <si>
    <t>خشکسالی</t>
  </si>
  <si>
    <t>جمع</t>
  </si>
  <si>
    <t xml:space="preserve"> 169246/ت 55194 هـ</t>
  </si>
  <si>
    <t xml:space="preserve">واپایش و(کنترل)و برای جلوگیری ازخسارات وارده باه باغات </t>
  </si>
  <si>
    <t>یزد</t>
  </si>
  <si>
    <t>آفت مگس مدیترانه</t>
  </si>
  <si>
    <t xml:space="preserve"> 35524/ت 55442 هـ</t>
  </si>
  <si>
    <t>49750/ت 55558 هـ 21/4/97</t>
  </si>
  <si>
    <t>امهال تسهیلات استان ها در سال زراعی 97-96 ناشی از حوادث غیر مترقبه</t>
  </si>
  <si>
    <t>کل کشور</t>
  </si>
  <si>
    <t xml:space="preserve">امهال تسهیلات بانکی </t>
  </si>
  <si>
    <t>*</t>
  </si>
  <si>
    <t>صندوق بیمه محصولات کشاورزی (بدهی صندوق بیمه به بانک کشاورزی )</t>
  </si>
  <si>
    <t xml:space="preserve">(امهال 2 ساله)   زلزله  </t>
  </si>
  <si>
    <t>متتم مصوبه 169246/ت 55194 هـ</t>
  </si>
  <si>
    <t>اصلاحیه مصوبه شماره 49750/ت 55558 هـ 21/4/97</t>
  </si>
  <si>
    <t>74166/ت 55695 هـ 6/6/97</t>
  </si>
  <si>
    <t>101564/ت 55878 هـ  97/8/1</t>
  </si>
  <si>
    <t>101566/ت 55878 هـ  97/8/2</t>
  </si>
  <si>
    <t xml:space="preserve">امهال تسهیلات  خسارت ناشی از سیل  </t>
  </si>
  <si>
    <t>مازندران</t>
  </si>
  <si>
    <t xml:space="preserve">تسهیلات بانکی </t>
  </si>
  <si>
    <t>وضعت تبادل موافقتنامه</t>
  </si>
  <si>
    <t>تملک دارایی های سرمایه ای</t>
  </si>
  <si>
    <t>انجام شده</t>
  </si>
  <si>
    <t>انجام نشده</t>
  </si>
  <si>
    <t>_</t>
  </si>
  <si>
    <t xml:space="preserve"> 33974/ت 55189 هـ
97/3/27</t>
  </si>
  <si>
    <t>** 33993/ت 55423 هـ
97/3/23</t>
  </si>
  <si>
    <t xml:space="preserve"> 35525/ت 55442 هـ
97/3/24</t>
  </si>
  <si>
    <t xml:space="preserve">تهیه نقشه های اراضی کشاورزی </t>
  </si>
  <si>
    <t xml:space="preserve">مطالعه واجرای شبکه های فرعی آبیاری و زهکشی </t>
  </si>
  <si>
    <t>دریاچه ارومیه (سایر)</t>
  </si>
  <si>
    <t>* 35523/ت 55442 هـ
97/3/23</t>
  </si>
  <si>
    <t xml:space="preserve"> 37847/ت 54939 هـ
97/3/29</t>
  </si>
  <si>
    <t xml:space="preserve"> 35550/ت 55463 هـ
97/3/24</t>
  </si>
  <si>
    <t xml:space="preserve"> 42590/ت 55501 هـ
97/4/6</t>
  </si>
  <si>
    <t>81171/ت 55746 هـ
97/6/20</t>
  </si>
  <si>
    <t xml:space="preserve"> 35524/ت 55442 هـ
97/3/27</t>
  </si>
  <si>
    <t>101564/ت 55878 هـ
  97/8/1</t>
  </si>
  <si>
    <t>101566/ت 55878 هـ 
 97/8/2</t>
  </si>
  <si>
    <t>14038/ت  55220 هـ 
 97/7/13</t>
  </si>
  <si>
    <t>سیل</t>
  </si>
  <si>
    <t xml:space="preserve">جبران خسارت لنج های صیادی خسارت دیده  از سیل </t>
  </si>
  <si>
    <t>58585/ت 55595هـ
97/5/7</t>
  </si>
  <si>
    <t>118065/ت 56025 هـ  97/9/10</t>
  </si>
  <si>
    <t xml:space="preserve">آبخیزداری و کنترل سیلاب </t>
  </si>
  <si>
    <t xml:space="preserve">قم </t>
  </si>
  <si>
    <t xml:space="preserve">سیل </t>
  </si>
  <si>
    <t>118086/ت 56011 هـ  97/9/10</t>
  </si>
  <si>
    <t>118076/ت 56009 هـ  97/9/10</t>
  </si>
  <si>
    <t xml:space="preserve">مدیریت خشکسالی ،رفع کمبود منابع آبی و مرمت وبازسازی قنوات </t>
  </si>
  <si>
    <t>اصفهان</t>
  </si>
  <si>
    <t xml:space="preserve">پیشگیری از حوادث غیر مترقبه ا(جرای پروژه بازسازی و ساماندهی رودخانه ها و مسیل ) </t>
  </si>
  <si>
    <t xml:space="preserve">60 درصد 100 میلیارد ریال  </t>
  </si>
  <si>
    <t xml:space="preserve">20درصد 10 میلیارد بخش کشاورزی </t>
  </si>
  <si>
    <t xml:space="preserve">کمک به صندوق  حمایت از توسعه بخض کشاوری  و عشایری </t>
  </si>
  <si>
    <t xml:space="preserve">تامین و خرید 
علوفه دام عشایر </t>
  </si>
  <si>
    <t>-</t>
  </si>
  <si>
    <t xml:space="preserve">گزارش وضعیت تصویب ،تخصیص  و اعتبارات ماده 10 و12  استان ها تا تاریخ 97/9/24                       </t>
  </si>
  <si>
    <t>88929/ت55790 هـ
مورخ 8/7/97</t>
  </si>
  <si>
    <t xml:space="preserve">شماره نامه </t>
  </si>
  <si>
    <t>تاریخ</t>
  </si>
  <si>
    <t>38676/31/97</t>
  </si>
  <si>
    <t>97/9/17</t>
  </si>
  <si>
    <t>ابلاغ سهم بخش کشاورزی طبق گزارش استان(میلیارد ریال)</t>
  </si>
  <si>
    <t>تعیین سهم بخش کشاورزی  از مصوبه (میلیارد ریال)</t>
  </si>
  <si>
    <t>میزان تخصیص یا عملکرد (میلیارد ریال)</t>
  </si>
  <si>
    <t xml:space="preserve">تسهیلات
 بانکی </t>
  </si>
  <si>
    <t>106/1/91375</t>
  </si>
  <si>
    <t>97/8/28</t>
  </si>
  <si>
    <t>97/5/8</t>
  </si>
  <si>
    <t>شماره نامه</t>
  </si>
  <si>
    <t>2191701/97/12625</t>
  </si>
  <si>
    <t>97 9 12</t>
  </si>
  <si>
    <t>1/97//11532</t>
  </si>
  <si>
    <t xml:space="preserve">نسبت میزان تخصیص به ابلاغ </t>
  </si>
  <si>
    <t>رفع کمبود منابع آبی و بازسازی قنوات</t>
  </si>
  <si>
    <t xml:space="preserve">جنوب کرمان </t>
  </si>
  <si>
    <t>124416/ت 56056هـ 
 97/09/21</t>
  </si>
  <si>
    <t>امهال و بخشودگی  تسهیلات دریافتی</t>
  </si>
  <si>
    <t>قم</t>
  </si>
  <si>
    <t xml:space="preserve"> 118065/ت 56009 هـ
97/09/10</t>
  </si>
  <si>
    <t xml:space="preserve"> 118076/ت 56025 هـ
97/09/10</t>
  </si>
  <si>
    <t xml:space="preserve">اجرای طرح آبخیزداری و کنترل سیلاب </t>
  </si>
  <si>
    <t xml:space="preserve">از ابتدای سال جاری تا کنون </t>
  </si>
  <si>
    <t>جبران خسارت ناشی از سیل و تگرگ</t>
  </si>
  <si>
    <t xml:space="preserve">آفات </t>
  </si>
  <si>
    <t>97 3 5</t>
  </si>
  <si>
    <t>بند (ج) تبصره 13 قانون بودجه سال 97</t>
  </si>
  <si>
    <t>ردیف بودجه شماره  7502000</t>
  </si>
  <si>
    <t>کمک به صندوق بیمه</t>
  </si>
  <si>
    <t>بیمه اجباری</t>
  </si>
  <si>
    <t>پوشش بیمه دام و..</t>
  </si>
  <si>
    <t>ردیف بودجه شماره  75000048</t>
  </si>
  <si>
    <t xml:space="preserve">97 9 17 </t>
  </si>
  <si>
    <t>صندوق بیمه محصولات کشاورزی (بده
ی صندوق بیمه به بانک کشاورزی )</t>
  </si>
  <si>
    <t>سیل  و تگرگ</t>
  </si>
  <si>
    <t xml:space="preserve">گزارش وضعیت تصویب ،تخصیص  و اعتبارات ماده 10 و12  استان ها تا تاریخ 97/10/02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</si>
</sst>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1"/>
      <color theme="1"/>
      <name val="Calibri"/>
      <family val="2"/>
      <scheme val="minor"/>
    </font>
    <font>
      <b/>
      <sz val="9"/>
      <name val="B Titr"/>
      <charset val="178"/>
    </font>
    <font>
      <sz val="9"/>
      <name val="B Titr"/>
      <charset val="178"/>
    </font>
    <font>
      <b/>
      <sz val="10"/>
      <name val="B Titr"/>
      <charset val="178"/>
    </font>
    <font>
      <b/>
      <sz val="11"/>
      <name val="B Titr"/>
      <charset val="178"/>
    </font>
    <font>
      <b/>
      <sz val="12"/>
      <name val="B Titr"/>
      <charset val="178"/>
    </font>
    <font>
      <sz val="10"/>
      <color theme="1"/>
      <name val="B Titr"/>
      <charset val="178"/>
    </font>
    <font>
      <sz val="10"/>
      <color rgb="FF000000"/>
      <name val="B Titr"/>
      <charset val="178"/>
    </font>
    <font>
      <b/>
      <sz val="9"/>
      <color rgb="FFFF0000"/>
      <name val="B Titr"/>
      <charset val="178"/>
    </font>
    <font>
      <sz val="10"/>
      <color rgb="FFFF0000"/>
      <name val="B Titr"/>
      <charset val="178"/>
    </font>
    <font>
      <sz val="9"/>
      <color rgb="FF000000"/>
      <name val="B Titr"/>
      <charset val="178"/>
    </font>
    <font>
      <sz val="8"/>
      <color rgb="FF000000"/>
      <name val="B Titr"/>
      <charset val="178"/>
    </font>
    <font>
      <sz val="14"/>
      <color theme="1"/>
      <name val="B Titr"/>
      <charset val="178"/>
    </font>
    <font>
      <sz val="16"/>
      <name val="B Titr"/>
      <charset val="178"/>
    </font>
    <font>
      <sz val="11"/>
      <color rgb="FF000000"/>
      <name val="B Titr"/>
      <charset val="178"/>
    </font>
    <font>
      <sz val="12"/>
      <color theme="1"/>
      <name val="B Titr"/>
      <charset val="178"/>
    </font>
    <font>
      <sz val="12"/>
      <color rgb="FF000000"/>
      <name val="B Titr"/>
      <charset val="178"/>
    </font>
    <font>
      <sz val="12"/>
      <color theme="1"/>
      <name val="Calibri"/>
      <family val="2"/>
      <scheme val="minor"/>
    </font>
    <font>
      <sz val="12"/>
      <name val="B Titr"/>
      <charset val="178"/>
    </font>
    <font>
      <sz val="18"/>
      <name val="B Titr"/>
      <charset val="178"/>
    </font>
    <font>
      <sz val="14"/>
      <name val="B Titr"/>
      <charset val="178"/>
    </font>
    <font>
      <b/>
      <sz val="14"/>
      <name val="B Titr"/>
      <charset val="178"/>
    </font>
    <font>
      <sz val="14"/>
      <color rgb="FF000000"/>
      <name val="B Titr"/>
      <charset val="178"/>
    </font>
    <font>
      <b/>
      <sz val="18"/>
      <name val="B Titr"/>
      <charset val="178"/>
    </font>
    <font>
      <sz val="18"/>
      <color rgb="FF000000"/>
      <name val="B Titr"/>
      <charset val="178"/>
    </font>
    <font>
      <sz val="18"/>
      <color theme="1"/>
      <name val="B Titr"/>
      <charset val="178"/>
    </font>
    <font>
      <b/>
      <sz val="16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vertical="center" readingOrder="2"/>
    </xf>
    <xf numFmtId="14" fontId="1" fillId="2" borderId="1" xfId="0" applyNumberFormat="1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right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wrapText="1" readingOrder="2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7" fillId="0" borderId="6" xfId="0" applyFont="1" applyBorder="1" applyAlignment="1">
      <alignment horizontal="center" vertical="center" readingOrder="2"/>
    </xf>
    <xf numFmtId="0" fontId="9" fillId="0" borderId="0" xfId="0" applyFont="1" applyAlignment="1">
      <alignment readingOrder="2"/>
    </xf>
    <xf numFmtId="0" fontId="9" fillId="0" borderId="0" xfId="0" applyFont="1"/>
    <xf numFmtId="0" fontId="7" fillId="0" borderId="1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1" xfId="0" applyFont="1" applyBorder="1" applyAlignment="1">
      <alignment horizontal="center" vertical="center" wrapText="1" readingOrder="2"/>
    </xf>
    <xf numFmtId="0" fontId="6" fillId="3" borderId="0" xfId="0" applyFont="1" applyFill="1"/>
    <xf numFmtId="0" fontId="9" fillId="3" borderId="0" xfId="0" applyFont="1" applyFill="1"/>
    <xf numFmtId="0" fontId="2" fillId="3" borderId="0" xfId="0" applyFont="1" applyFill="1"/>
    <xf numFmtId="0" fontId="16" fillId="3" borderId="1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 readingOrder="2"/>
    </xf>
    <xf numFmtId="0" fontId="16" fillId="3" borderId="12" xfId="0" applyFont="1" applyFill="1" applyBorder="1" applyAlignment="1">
      <alignment horizontal="center" vertical="center" wrapText="1"/>
    </xf>
    <xf numFmtId="3" fontId="14" fillId="3" borderId="12" xfId="0" applyNumberFormat="1" applyFont="1" applyFill="1" applyBorder="1" applyAlignment="1">
      <alignment horizontal="center" vertical="center"/>
    </xf>
    <xf numFmtId="1" fontId="14" fillId="3" borderId="12" xfId="0" applyNumberFormat="1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vertical="center" wrapText="1" readingOrder="2"/>
    </xf>
    <xf numFmtId="0" fontId="16" fillId="4" borderId="2" xfId="0" applyFont="1" applyFill="1" applyBorder="1" applyAlignment="1">
      <alignment horizontal="center" vertical="center" readingOrder="2"/>
    </xf>
    <xf numFmtId="0" fontId="16" fillId="4" borderId="2" xfId="0" applyFont="1" applyFill="1" applyBorder="1" applyAlignment="1">
      <alignment horizontal="center" vertical="center" wrapText="1" readingOrder="2"/>
    </xf>
    <xf numFmtId="0" fontId="14" fillId="3" borderId="10" xfId="0" applyFont="1" applyFill="1" applyBorder="1" applyAlignment="1">
      <alignment vertical="center" wrapText="1" readingOrder="2"/>
    </xf>
    <xf numFmtId="0" fontId="14" fillId="3" borderId="10" xfId="0" applyFont="1" applyFill="1" applyBorder="1" applyAlignment="1">
      <alignment horizontal="center" vertical="center" wrapText="1" readingOrder="2"/>
    </xf>
    <xf numFmtId="3" fontId="14" fillId="3" borderId="14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center" vertical="center" wrapText="1" readingOrder="1"/>
    </xf>
    <xf numFmtId="0" fontId="5" fillId="4" borderId="9" xfId="0" applyFont="1" applyFill="1" applyBorder="1" applyAlignment="1">
      <alignment horizontal="center" vertical="center" wrapText="1" readingOrder="2"/>
    </xf>
    <xf numFmtId="3" fontId="14" fillId="3" borderId="12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 readingOrder="2"/>
    </xf>
    <xf numFmtId="0" fontId="16" fillId="3" borderId="18" xfId="0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vertical="center"/>
    </xf>
    <xf numFmtId="0" fontId="16" fillId="3" borderId="21" xfId="0" applyFont="1" applyFill="1" applyBorder="1" applyAlignment="1">
      <alignment horizontal="center" vertical="center"/>
    </xf>
    <xf numFmtId="0" fontId="18" fillId="3" borderId="21" xfId="0" applyFont="1" applyFill="1" applyBorder="1"/>
    <xf numFmtId="0" fontId="5" fillId="3" borderId="10" xfId="0" applyFont="1" applyFill="1" applyBorder="1" applyAlignment="1">
      <alignment vertical="center" wrapText="1" readingOrder="2"/>
    </xf>
    <xf numFmtId="0" fontId="5" fillId="4" borderId="13" xfId="0" applyFont="1" applyFill="1" applyBorder="1" applyAlignment="1">
      <alignment horizontal="center" vertical="center" wrapText="1" readingOrder="2"/>
    </xf>
    <xf numFmtId="0" fontId="5" fillId="3" borderId="14" xfId="0" applyFont="1" applyFill="1" applyBorder="1" applyAlignment="1">
      <alignment vertical="center" wrapText="1" readingOrder="2"/>
    </xf>
    <xf numFmtId="0" fontId="5" fillId="3" borderId="14" xfId="0" applyFont="1" applyFill="1" applyBorder="1" applyAlignment="1">
      <alignment vertical="center" readingOrder="2"/>
    </xf>
    <xf numFmtId="0" fontId="5" fillId="3" borderId="10" xfId="0" applyFont="1" applyFill="1" applyBorder="1" applyAlignment="1">
      <alignment horizontal="right" vertical="center" readingOrder="2"/>
    </xf>
    <xf numFmtId="0" fontId="15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right" vertical="center" readingOrder="2"/>
    </xf>
    <xf numFmtId="0" fontId="5" fillId="3" borderId="12" xfId="0" applyFont="1" applyFill="1" applyBorder="1" applyAlignment="1">
      <alignment vertical="center" readingOrder="2"/>
    </xf>
    <xf numFmtId="0" fontId="5" fillId="3" borderId="18" xfId="0" applyFont="1" applyFill="1" applyBorder="1" applyAlignment="1">
      <alignment vertical="center" readingOrder="2"/>
    </xf>
    <xf numFmtId="0" fontId="5" fillId="2" borderId="10" xfId="0" applyFont="1" applyFill="1" applyBorder="1" applyAlignment="1">
      <alignment horizontal="right" vertical="center" readingOrder="2"/>
    </xf>
    <xf numFmtId="0" fontId="5" fillId="2" borderId="10" xfId="0" applyFont="1" applyFill="1" applyBorder="1" applyAlignment="1">
      <alignment horizontal="center" vertical="center" wrapText="1" readingOrder="2"/>
    </xf>
    <xf numFmtId="3" fontId="22" fillId="3" borderId="10" xfId="0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3" fontId="22" fillId="3" borderId="12" xfId="0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readingOrder="1"/>
    </xf>
    <xf numFmtId="0" fontId="21" fillId="2" borderId="12" xfId="0" applyFont="1" applyFill="1" applyBorder="1" applyAlignment="1">
      <alignment horizontal="center" vertical="center" readingOrder="1"/>
    </xf>
    <xf numFmtId="3" fontId="22" fillId="3" borderId="15" xfId="0" applyNumberFormat="1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readingOrder="2"/>
    </xf>
    <xf numFmtId="0" fontId="21" fillId="3" borderId="12" xfId="0" applyFont="1" applyFill="1" applyBorder="1" applyAlignment="1">
      <alignment horizontal="center" vertical="center" wrapText="1" readingOrder="2"/>
    </xf>
    <xf numFmtId="0" fontId="21" fillId="3" borderId="18" xfId="0" applyFont="1" applyFill="1" applyBorder="1" applyAlignment="1">
      <alignment horizontal="center" vertical="center" readingOrder="2"/>
    </xf>
    <xf numFmtId="0" fontId="22" fillId="3" borderId="18" xfId="0" applyFont="1" applyFill="1" applyBorder="1" applyAlignment="1">
      <alignment horizontal="center" vertical="center"/>
    </xf>
    <xf numFmtId="3" fontId="22" fillId="3" borderId="18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readingOrder="1"/>
    </xf>
    <xf numFmtId="3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 readingOrder="2"/>
    </xf>
    <xf numFmtId="0" fontId="21" fillId="3" borderId="14" xfId="0" applyFont="1" applyFill="1" applyBorder="1" applyAlignment="1">
      <alignment horizontal="center" vertical="center" readingOrder="2"/>
    </xf>
    <xf numFmtId="0" fontId="22" fillId="3" borderId="14" xfId="0" applyFont="1" applyFill="1" applyBorder="1" applyAlignment="1">
      <alignment horizontal="center" vertical="center"/>
    </xf>
    <xf numFmtId="3" fontId="22" fillId="3" borderId="14" xfId="0" applyNumberFormat="1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readingOrder="1"/>
    </xf>
    <xf numFmtId="0" fontId="21" fillId="3" borderId="21" xfId="0" applyFont="1" applyFill="1" applyBorder="1" applyAlignment="1">
      <alignment horizontal="center" vertical="center" wrapText="1" readingOrder="1"/>
    </xf>
    <xf numFmtId="0" fontId="20" fillId="3" borderId="21" xfId="0" applyFont="1" applyFill="1" applyBorder="1" applyAlignment="1">
      <alignment horizontal="center" vertical="center"/>
    </xf>
    <xf numFmtId="1" fontId="22" fillId="3" borderId="21" xfId="0" applyNumberFormat="1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164" fontId="12" fillId="3" borderId="18" xfId="0" applyNumberFormat="1" applyFont="1" applyFill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64" fontId="12" fillId="3" borderId="14" xfId="0" applyNumberFormat="1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164" fontId="12" fillId="3" borderId="21" xfId="0" applyNumberFormat="1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 readingOrder="2"/>
    </xf>
    <xf numFmtId="0" fontId="24" fillId="4" borderId="23" xfId="0" applyFont="1" applyFill="1" applyBorder="1" applyAlignment="1">
      <alignment horizontal="center" vertical="center"/>
    </xf>
    <xf numFmtId="164" fontId="25" fillId="4" borderId="23" xfId="0" applyNumberFormat="1" applyFont="1" applyFill="1" applyBorder="1" applyAlignment="1">
      <alignment horizontal="center" vertical="center"/>
    </xf>
    <xf numFmtId="3" fontId="14" fillId="3" borderId="23" xfId="0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 wrapText="1" readingOrder="2"/>
    </xf>
    <xf numFmtId="0" fontId="5" fillId="3" borderId="10" xfId="0" applyFont="1" applyFill="1" applyBorder="1" applyAlignment="1">
      <alignment vertical="center" readingOrder="2"/>
    </xf>
    <xf numFmtId="0" fontId="5" fillId="3" borderId="10" xfId="0" applyFont="1" applyFill="1" applyBorder="1" applyAlignment="1">
      <alignment horizontal="center" vertical="center" wrapText="1" readingOrder="2"/>
    </xf>
    <xf numFmtId="0" fontId="21" fillId="3" borderId="10" xfId="0" applyFont="1" applyFill="1" applyBorder="1" applyAlignment="1">
      <alignment horizontal="center" vertical="center" readingOrder="2"/>
    </xf>
    <xf numFmtId="3" fontId="14" fillId="3" borderId="10" xfId="0" applyNumberFormat="1" applyFont="1" applyFill="1" applyBorder="1" applyAlignment="1">
      <alignment horizontal="center" vertical="center" readingOrder="2"/>
    </xf>
    <xf numFmtId="3" fontId="14" fillId="3" borderId="10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vertical="center"/>
    </xf>
    <xf numFmtId="0" fontId="16" fillId="3" borderId="1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 readingOrder="2"/>
    </xf>
    <xf numFmtId="0" fontId="5" fillId="3" borderId="23" xfId="0" applyFont="1" applyFill="1" applyBorder="1" applyAlignment="1">
      <alignment horizontal="right" vertical="center" readingOrder="2"/>
    </xf>
    <xf numFmtId="0" fontId="5" fillId="3" borderId="23" xfId="0" applyFont="1" applyFill="1" applyBorder="1" applyAlignment="1">
      <alignment horizontal="center" vertical="center" wrapText="1" readingOrder="2"/>
    </xf>
    <xf numFmtId="0" fontId="5" fillId="3" borderId="23" xfId="0" applyFont="1" applyFill="1" applyBorder="1" applyAlignment="1">
      <alignment horizontal="center" vertical="center" readingOrder="2"/>
    </xf>
    <xf numFmtId="0" fontId="21" fillId="3" borderId="23" xfId="0" applyFont="1" applyFill="1" applyBorder="1" applyAlignment="1">
      <alignment horizontal="center" vertical="center" readingOrder="2"/>
    </xf>
    <xf numFmtId="0" fontId="22" fillId="3" borderId="23" xfId="0" applyFont="1" applyFill="1" applyBorder="1" applyAlignment="1">
      <alignment horizontal="center" vertical="center"/>
    </xf>
    <xf numFmtId="3" fontId="22" fillId="3" borderId="23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164" fontId="12" fillId="3" borderId="23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 readingOrder="2"/>
    </xf>
    <xf numFmtId="0" fontId="5" fillId="3" borderId="17" xfId="0" applyFont="1" applyFill="1" applyBorder="1" applyAlignment="1">
      <alignment horizontal="center" vertical="center" wrapText="1" readingOrder="2"/>
    </xf>
    <xf numFmtId="3" fontId="22" fillId="3" borderId="17" xfId="0" applyNumberFormat="1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164" fontId="12" fillId="3" borderId="17" xfId="0" applyNumberFormat="1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4" fillId="3" borderId="14" xfId="0" applyFont="1" applyFill="1" applyBorder="1" applyAlignment="1">
      <alignment vertical="center" wrapText="1" readingOrder="2"/>
    </xf>
    <xf numFmtId="0" fontId="14" fillId="3" borderId="14" xfId="0" applyFont="1" applyFill="1" applyBorder="1" applyAlignment="1">
      <alignment horizontal="center" vertical="center" wrapText="1" readingOrder="2"/>
    </xf>
    <xf numFmtId="0" fontId="5" fillId="3" borderId="17" xfId="0" applyFont="1" applyFill="1" applyBorder="1" applyAlignment="1">
      <alignment vertical="center" readingOrder="2"/>
    </xf>
    <xf numFmtId="0" fontId="21" fillId="3" borderId="17" xfId="0" applyFont="1" applyFill="1" applyBorder="1" applyAlignment="1">
      <alignment horizontal="center" vertical="center" readingOrder="2"/>
    </xf>
    <xf numFmtId="3" fontId="14" fillId="3" borderId="17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21" fillId="3" borderId="10" xfId="0" applyFont="1" applyFill="1" applyBorder="1" applyAlignment="1">
      <alignment horizontal="center" vertical="center" readingOrder="1"/>
    </xf>
    <xf numFmtId="0" fontId="5" fillId="3" borderId="14" xfId="0" applyFont="1" applyFill="1" applyBorder="1" applyAlignment="1">
      <alignment horizontal="right" vertical="center" readingOrder="2"/>
    </xf>
    <xf numFmtId="0" fontId="21" fillId="3" borderId="14" xfId="0" applyFont="1" applyFill="1" applyBorder="1" applyAlignment="1">
      <alignment horizontal="center" vertical="center" readingOrder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readingOrder="2"/>
    </xf>
    <xf numFmtId="0" fontId="5" fillId="4" borderId="2" xfId="0" applyFont="1" applyFill="1" applyBorder="1" applyAlignment="1">
      <alignment horizontal="center" vertical="center" readingOrder="2"/>
    </xf>
    <xf numFmtId="0" fontId="5" fillId="4" borderId="11" xfId="0" applyFont="1" applyFill="1" applyBorder="1" applyAlignment="1">
      <alignment horizontal="center" vertical="center" wrapText="1" readingOrder="2"/>
    </xf>
    <xf numFmtId="0" fontId="23" fillId="4" borderId="23" xfId="0" applyFont="1" applyFill="1" applyBorder="1" applyAlignment="1">
      <alignment horizontal="center" vertical="center" readingOrder="2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5" fillId="4" borderId="22" xfId="0" applyFont="1" applyFill="1" applyBorder="1" applyAlignment="1">
      <alignment vertical="center" readingOrder="2"/>
    </xf>
    <xf numFmtId="0" fontId="5" fillId="4" borderId="22" xfId="0" applyFont="1" applyFill="1" applyBorder="1" applyAlignment="1">
      <alignment horizontal="center" vertical="center" readingOrder="2"/>
    </xf>
    <xf numFmtId="0" fontId="5" fillId="4" borderId="23" xfId="0" applyFont="1" applyFill="1" applyBorder="1" applyAlignment="1">
      <alignment vertical="center" readingOrder="2"/>
    </xf>
    <xf numFmtId="165" fontId="22" fillId="3" borderId="1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vertical="center" wrapText="1" readingOrder="2"/>
    </xf>
    <xf numFmtId="0" fontId="5" fillId="3" borderId="14" xfId="0" applyFont="1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 readingOrder="2"/>
    </xf>
    <xf numFmtId="0" fontId="23" fillId="4" borderId="5" xfId="0" applyFont="1" applyFill="1" applyBorder="1" applyAlignment="1">
      <alignment vertical="center" readingOrder="2"/>
    </xf>
    <xf numFmtId="0" fontId="23" fillId="4" borderId="6" xfId="0" applyFont="1" applyFill="1" applyBorder="1" applyAlignment="1">
      <alignment vertical="center" readingOrder="2"/>
    </xf>
    <xf numFmtId="0" fontId="23" fillId="4" borderId="29" xfId="0" applyFont="1" applyFill="1" applyBorder="1" applyAlignment="1">
      <alignment vertical="center" readingOrder="2"/>
    </xf>
    <xf numFmtId="0" fontId="21" fillId="3" borderId="28" xfId="0" applyFont="1" applyFill="1" applyBorder="1" applyAlignment="1">
      <alignment horizontal="center" vertical="center" readingOrder="1"/>
    </xf>
    <xf numFmtId="0" fontId="21" fillId="3" borderId="33" xfId="0" applyFont="1" applyFill="1" applyBorder="1" applyAlignment="1">
      <alignment vertical="center" readingOrder="2"/>
    </xf>
    <xf numFmtId="0" fontId="21" fillId="3" borderId="34" xfId="0" applyFont="1" applyFill="1" applyBorder="1" applyAlignment="1">
      <alignment vertical="center" readingOrder="2"/>
    </xf>
    <xf numFmtId="0" fontId="21" fillId="3" borderId="35" xfId="0" applyFont="1" applyFill="1" applyBorder="1" applyAlignment="1">
      <alignment vertical="center" readingOrder="2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3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readingOrder="2"/>
    </xf>
    <xf numFmtId="0" fontId="7" fillId="0" borderId="7" xfId="0" applyFont="1" applyBorder="1" applyAlignment="1">
      <alignment horizontal="center" vertical="center" readingOrder="2"/>
    </xf>
    <xf numFmtId="0" fontId="7" fillId="0" borderId="6" xfId="0" applyFont="1" applyBorder="1" applyAlignment="1">
      <alignment horizontal="center" vertical="center" readingOrder="2"/>
    </xf>
    <xf numFmtId="0" fontId="1" fillId="2" borderId="5" xfId="0" applyFont="1" applyFill="1" applyBorder="1" applyAlignment="1">
      <alignment horizontal="center" vertical="center" readingOrder="2"/>
    </xf>
    <xf numFmtId="0" fontId="1" fillId="2" borderId="6" xfId="0" applyFont="1" applyFill="1" applyBorder="1" applyAlignment="1">
      <alignment horizontal="center" vertical="center" readingOrder="2"/>
    </xf>
    <xf numFmtId="0" fontId="1" fillId="2" borderId="7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1"/>
    </xf>
    <xf numFmtId="0" fontId="1" fillId="2" borderId="4" xfId="0" applyFont="1" applyFill="1" applyBorder="1" applyAlignment="1">
      <alignment horizontal="center" vertical="center" readingOrder="1"/>
    </xf>
    <xf numFmtId="0" fontId="26" fillId="3" borderId="25" xfId="0" applyFont="1" applyFill="1" applyBorder="1" applyAlignment="1">
      <alignment horizontal="center" vertical="center" wrapText="1" readingOrder="2"/>
    </xf>
    <xf numFmtId="0" fontId="26" fillId="3" borderId="30" xfId="0" applyFont="1" applyFill="1" applyBorder="1" applyAlignment="1">
      <alignment horizontal="center" vertical="center" wrapText="1" readingOrder="2"/>
    </xf>
    <xf numFmtId="0" fontId="26" fillId="3" borderId="26" xfId="0" applyFont="1" applyFill="1" applyBorder="1" applyAlignment="1">
      <alignment horizontal="center" vertical="center" wrapText="1" readingOrder="2"/>
    </xf>
    <xf numFmtId="0" fontId="26" fillId="3" borderId="31" xfId="0" applyFont="1" applyFill="1" applyBorder="1" applyAlignment="1">
      <alignment horizontal="center" vertical="center" wrapText="1" readingOrder="2"/>
    </xf>
    <xf numFmtId="0" fontId="26" fillId="3" borderId="27" xfId="0" applyFont="1" applyFill="1" applyBorder="1" applyAlignment="1">
      <alignment horizontal="center" vertical="center" wrapText="1" readingOrder="2"/>
    </xf>
    <xf numFmtId="0" fontId="26" fillId="3" borderId="32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readingOrder="2"/>
    </xf>
    <xf numFmtId="0" fontId="5" fillId="3" borderId="19" xfId="0" applyFont="1" applyFill="1" applyBorder="1" applyAlignment="1">
      <alignment horizontal="center" vertical="center" readingOrder="2"/>
    </xf>
    <xf numFmtId="0" fontId="5" fillId="3" borderId="21" xfId="0" applyFont="1" applyFill="1" applyBorder="1" applyAlignment="1">
      <alignment horizontal="center" vertical="center" readingOrder="2"/>
    </xf>
    <xf numFmtId="0" fontId="5" fillId="3" borderId="10" xfId="0" applyFont="1" applyFill="1" applyBorder="1" applyAlignment="1">
      <alignment horizontal="center" vertical="center" readingOrder="2"/>
    </xf>
    <xf numFmtId="0" fontId="5" fillId="3" borderId="12" xfId="0" applyFont="1" applyFill="1" applyBorder="1" applyAlignment="1">
      <alignment horizontal="center" vertical="center" readingOrder="2"/>
    </xf>
    <xf numFmtId="0" fontId="5" fillId="3" borderId="14" xfId="0" applyFont="1" applyFill="1" applyBorder="1" applyAlignment="1">
      <alignment horizontal="center" vertical="center" readingOrder="2"/>
    </xf>
    <xf numFmtId="0" fontId="26" fillId="3" borderId="16" xfId="0" applyFont="1" applyFill="1" applyBorder="1" applyAlignment="1">
      <alignment horizontal="center" vertical="center" readingOrder="2"/>
    </xf>
    <xf numFmtId="0" fontId="26" fillId="3" borderId="19" xfId="0" applyFont="1" applyFill="1" applyBorder="1" applyAlignment="1">
      <alignment horizontal="center" vertical="center" readingOrder="2"/>
    </xf>
    <xf numFmtId="0" fontId="26" fillId="3" borderId="21" xfId="0" applyFont="1" applyFill="1" applyBorder="1" applyAlignment="1">
      <alignment horizontal="center" vertical="center" readingOrder="2"/>
    </xf>
    <xf numFmtId="0" fontId="16" fillId="3" borderId="1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readingOrder="1"/>
    </xf>
    <xf numFmtId="0" fontId="21" fillId="3" borderId="14" xfId="0" applyFont="1" applyFill="1" applyBorder="1" applyAlignment="1">
      <alignment horizontal="center" vertical="center" readingOrder="1"/>
    </xf>
    <xf numFmtId="0" fontId="19" fillId="0" borderId="8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readingOrder="2"/>
    </xf>
    <xf numFmtId="0" fontId="5" fillId="4" borderId="2" xfId="0" applyFont="1" applyFill="1" applyBorder="1" applyAlignment="1">
      <alignment horizontal="center" vertical="center" readingOrder="2"/>
    </xf>
    <xf numFmtId="0" fontId="5" fillId="4" borderId="5" xfId="0" applyFont="1" applyFill="1" applyBorder="1" applyAlignment="1">
      <alignment horizontal="center" vertical="center" readingOrder="2"/>
    </xf>
    <xf numFmtId="0" fontId="17" fillId="0" borderId="6" xfId="0" applyFont="1" applyBorder="1"/>
    <xf numFmtId="0" fontId="17" fillId="0" borderId="7" xfId="0" applyFont="1" applyBorder="1"/>
    <xf numFmtId="0" fontId="16" fillId="4" borderId="5" xfId="0" applyFont="1" applyFill="1" applyBorder="1" applyAlignment="1">
      <alignment horizontal="center" vertical="center" readingOrder="2"/>
    </xf>
    <xf numFmtId="0" fontId="16" fillId="4" borderId="7" xfId="0" applyFont="1" applyFill="1" applyBorder="1" applyAlignment="1">
      <alignment horizontal="center" vertical="center" readingOrder="2"/>
    </xf>
    <xf numFmtId="0" fontId="16" fillId="4" borderId="1" xfId="0" applyFont="1" applyFill="1" applyBorder="1" applyAlignment="1">
      <alignment horizontal="center" vertical="center" readingOrder="2"/>
    </xf>
    <xf numFmtId="0" fontId="16" fillId="4" borderId="6" xfId="0" applyFont="1" applyFill="1" applyBorder="1" applyAlignment="1">
      <alignment horizontal="center" vertical="center" readingOrder="2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5" fillId="4" borderId="9" xfId="0" applyFont="1" applyFill="1" applyBorder="1" applyAlignment="1">
      <alignment horizontal="center" vertical="center" wrapText="1" readingOrder="2"/>
    </xf>
    <xf numFmtId="0" fontId="5" fillId="4" borderId="13" xfId="0" applyFont="1" applyFill="1" applyBorder="1" applyAlignment="1">
      <alignment horizontal="center" vertical="center" wrapText="1" readingOrder="2"/>
    </xf>
    <xf numFmtId="3" fontId="16" fillId="4" borderId="2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wrapText="1" readingOrder="2"/>
    </xf>
    <xf numFmtId="0" fontId="5" fillId="3" borderId="21" xfId="0" applyFont="1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 wrapText="1" readingOrder="2"/>
    </xf>
    <xf numFmtId="0" fontId="5" fillId="3" borderId="14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readingOrder="1"/>
    </xf>
    <xf numFmtId="0" fontId="5" fillId="3" borderId="2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rightToLeft="1" topLeftCell="A3" workbookViewId="0">
      <selection activeCell="I18" sqref="I18:I19"/>
    </sheetView>
  </sheetViews>
  <sheetFormatPr defaultColWidth="9.125" defaultRowHeight="18.75" x14ac:dyDescent="0.5"/>
  <cols>
    <col min="1" max="2" width="9.125" style="1"/>
    <col min="3" max="3" width="25.625" style="2" customWidth="1"/>
    <col min="4" max="4" width="51.375" style="1" customWidth="1"/>
    <col min="5" max="5" width="19.75" style="10" customWidth="1"/>
    <col min="6" max="6" width="18.625" style="2" customWidth="1"/>
    <col min="7" max="16384" width="9.125" style="1"/>
  </cols>
  <sheetData>
    <row r="1" spans="2:12" ht="19.5" thickBot="1" x14ac:dyDescent="0.55000000000000004"/>
    <row r="2" spans="2:12" ht="31.5" customHeight="1" thickBot="1" x14ac:dyDescent="0.55000000000000004">
      <c r="B2" s="194" t="s">
        <v>0</v>
      </c>
      <c r="C2" s="194" t="s">
        <v>1</v>
      </c>
      <c r="D2" s="194" t="s">
        <v>2</v>
      </c>
      <c r="E2" s="194" t="s">
        <v>3</v>
      </c>
      <c r="F2" s="194" t="s">
        <v>4</v>
      </c>
      <c r="G2" s="195" t="s">
        <v>5</v>
      </c>
      <c r="H2" s="195"/>
      <c r="I2" s="195"/>
      <c r="J2" s="195"/>
      <c r="K2" s="195"/>
      <c r="L2" s="195"/>
    </row>
    <row r="3" spans="2:12" ht="38.25" thickBot="1" x14ac:dyDescent="0.55000000000000004">
      <c r="B3" s="194"/>
      <c r="C3" s="194"/>
      <c r="D3" s="194"/>
      <c r="E3" s="194"/>
      <c r="F3" s="194"/>
      <c r="G3" s="192" t="s">
        <v>6</v>
      </c>
      <c r="H3" s="3" t="s">
        <v>7</v>
      </c>
      <c r="I3" s="3" t="s">
        <v>9</v>
      </c>
      <c r="J3" s="194" t="s">
        <v>11</v>
      </c>
      <c r="K3" s="192" t="s">
        <v>12</v>
      </c>
      <c r="L3" s="192" t="s">
        <v>12</v>
      </c>
    </row>
    <row r="4" spans="2:12" ht="19.5" thickBot="1" x14ac:dyDescent="0.55000000000000004">
      <c r="B4" s="194"/>
      <c r="C4" s="194"/>
      <c r="D4" s="194"/>
      <c r="E4" s="194"/>
      <c r="F4" s="194"/>
      <c r="G4" s="192"/>
      <c r="H4" s="3" t="s">
        <v>8</v>
      </c>
      <c r="I4" s="3" t="s">
        <v>10</v>
      </c>
      <c r="J4" s="194"/>
      <c r="K4" s="192"/>
      <c r="L4" s="192"/>
    </row>
    <row r="5" spans="2:12" ht="19.5" thickBot="1" x14ac:dyDescent="0.55000000000000004">
      <c r="B5" s="190">
        <v>1</v>
      </c>
      <c r="C5" s="3" t="s">
        <v>13</v>
      </c>
      <c r="D5" s="191" t="s">
        <v>15</v>
      </c>
      <c r="E5" s="192" t="s">
        <v>16</v>
      </c>
      <c r="F5" s="193" t="s">
        <v>70</v>
      </c>
      <c r="G5" s="193">
        <v>0</v>
      </c>
      <c r="H5" s="193">
        <v>0</v>
      </c>
      <c r="I5" s="193">
        <v>5951</v>
      </c>
      <c r="J5" s="193">
        <v>5951</v>
      </c>
      <c r="K5" s="190">
        <v>0</v>
      </c>
      <c r="L5" s="190">
        <v>0</v>
      </c>
    </row>
    <row r="6" spans="2:12" ht="19.5" thickBot="1" x14ac:dyDescent="0.55000000000000004">
      <c r="B6" s="190"/>
      <c r="C6" s="3" t="s">
        <v>14</v>
      </c>
      <c r="D6" s="191"/>
      <c r="E6" s="192"/>
      <c r="F6" s="193"/>
      <c r="G6" s="193"/>
      <c r="H6" s="193"/>
      <c r="I6" s="193"/>
      <c r="J6" s="193"/>
      <c r="K6" s="190"/>
      <c r="L6" s="190"/>
    </row>
    <row r="7" spans="2:12" ht="19.5" thickBot="1" x14ac:dyDescent="0.55000000000000004">
      <c r="B7" s="196">
        <v>2</v>
      </c>
      <c r="C7" s="3" t="s">
        <v>17</v>
      </c>
      <c r="D7" s="191" t="s">
        <v>19</v>
      </c>
      <c r="E7" s="192" t="s">
        <v>20</v>
      </c>
      <c r="F7" s="193" t="s">
        <v>21</v>
      </c>
      <c r="G7" s="193">
        <v>10</v>
      </c>
      <c r="H7" s="193">
        <v>0</v>
      </c>
      <c r="I7" s="193">
        <v>10</v>
      </c>
      <c r="J7" s="193">
        <v>20</v>
      </c>
      <c r="K7" s="190">
        <v>0</v>
      </c>
      <c r="L7" s="190">
        <v>0</v>
      </c>
    </row>
    <row r="8" spans="2:12" ht="19.5" thickBot="1" x14ac:dyDescent="0.55000000000000004">
      <c r="B8" s="197"/>
      <c r="C8" s="3" t="s">
        <v>18</v>
      </c>
      <c r="D8" s="191"/>
      <c r="E8" s="192"/>
      <c r="F8" s="193"/>
      <c r="G8" s="193"/>
      <c r="H8" s="193"/>
      <c r="I8" s="193"/>
      <c r="J8" s="193"/>
      <c r="K8" s="190"/>
      <c r="L8" s="190"/>
    </row>
    <row r="9" spans="2:12" ht="19.5" thickBot="1" x14ac:dyDescent="0.55000000000000004">
      <c r="B9" s="196">
        <v>3</v>
      </c>
      <c r="C9" s="3" t="s">
        <v>17</v>
      </c>
      <c r="D9" s="191" t="s">
        <v>23</v>
      </c>
      <c r="E9" s="192" t="s">
        <v>24</v>
      </c>
      <c r="F9" s="193" t="s">
        <v>21</v>
      </c>
      <c r="G9" s="193">
        <v>120</v>
      </c>
      <c r="H9" s="193">
        <v>0</v>
      </c>
      <c r="I9" s="193">
        <v>130</v>
      </c>
      <c r="J9" s="193">
        <v>250</v>
      </c>
      <c r="K9" s="190">
        <v>0</v>
      </c>
      <c r="L9" s="190">
        <v>0</v>
      </c>
    </row>
    <row r="10" spans="2:12" ht="19.5" thickBot="1" x14ac:dyDescent="0.55000000000000004">
      <c r="B10" s="197"/>
      <c r="C10" s="3" t="s">
        <v>22</v>
      </c>
      <c r="D10" s="191"/>
      <c r="E10" s="192"/>
      <c r="F10" s="193"/>
      <c r="G10" s="193"/>
      <c r="H10" s="193"/>
      <c r="I10" s="193"/>
      <c r="J10" s="193"/>
      <c r="K10" s="190"/>
      <c r="L10" s="190"/>
    </row>
    <row r="11" spans="2:12" ht="19.5" thickBot="1" x14ac:dyDescent="0.55000000000000004">
      <c r="B11" s="196">
        <v>4</v>
      </c>
      <c r="C11" s="3" t="s">
        <v>25</v>
      </c>
      <c r="D11" s="191" t="s">
        <v>26</v>
      </c>
      <c r="E11" s="192" t="s">
        <v>27</v>
      </c>
      <c r="F11" s="193" t="s">
        <v>70</v>
      </c>
      <c r="G11" s="193">
        <v>0</v>
      </c>
      <c r="H11" s="193">
        <v>0</v>
      </c>
      <c r="I11" s="193">
        <v>23176</v>
      </c>
      <c r="J11" s="193">
        <v>23176</v>
      </c>
      <c r="K11" s="190">
        <v>0</v>
      </c>
      <c r="L11" s="190">
        <v>0</v>
      </c>
    </row>
    <row r="12" spans="2:12" ht="19.5" thickBot="1" x14ac:dyDescent="0.55000000000000004">
      <c r="B12" s="197"/>
      <c r="C12" s="3" t="s">
        <v>14</v>
      </c>
      <c r="D12" s="191"/>
      <c r="E12" s="192"/>
      <c r="F12" s="193"/>
      <c r="G12" s="193"/>
      <c r="H12" s="193"/>
      <c r="I12" s="193"/>
      <c r="J12" s="193"/>
      <c r="K12" s="190"/>
      <c r="L12" s="190"/>
    </row>
    <row r="13" spans="2:12" ht="33.75" customHeight="1" thickBot="1" x14ac:dyDescent="0.55000000000000004">
      <c r="B13" s="194" t="s">
        <v>28</v>
      </c>
      <c r="C13" s="194"/>
      <c r="D13" s="194"/>
      <c r="E13" s="194"/>
      <c r="F13" s="194"/>
      <c r="G13" s="4">
        <v>130</v>
      </c>
      <c r="H13" s="4">
        <v>0</v>
      </c>
      <c r="I13" s="4">
        <v>29267</v>
      </c>
      <c r="J13" s="4">
        <v>29397</v>
      </c>
      <c r="K13" s="5">
        <v>0</v>
      </c>
      <c r="L13" s="5">
        <v>0</v>
      </c>
    </row>
    <row r="14" spans="2:12" ht="21" customHeight="1" thickBot="1" x14ac:dyDescent="0.55000000000000004">
      <c r="B14" s="196">
        <v>4</v>
      </c>
      <c r="C14" s="3" t="s">
        <v>29</v>
      </c>
      <c r="D14" s="6" t="s">
        <v>32</v>
      </c>
      <c r="E14" s="3" t="s">
        <v>33</v>
      </c>
      <c r="F14" s="9" t="s">
        <v>34</v>
      </c>
      <c r="G14" s="193">
        <v>619</v>
      </c>
      <c r="H14" s="193">
        <v>0</v>
      </c>
      <c r="I14" s="193">
        <v>0</v>
      </c>
      <c r="J14" s="193">
        <v>619</v>
      </c>
      <c r="K14" s="190">
        <v>21</v>
      </c>
      <c r="L14" s="190" t="s">
        <v>35</v>
      </c>
    </row>
    <row r="15" spans="2:12" ht="19.5" thickBot="1" x14ac:dyDescent="0.55000000000000004">
      <c r="B15" s="197"/>
      <c r="C15" s="3" t="s">
        <v>18</v>
      </c>
      <c r="D15" s="6"/>
      <c r="E15" s="3"/>
      <c r="F15" s="9"/>
      <c r="G15" s="193"/>
      <c r="H15" s="193"/>
      <c r="I15" s="193"/>
      <c r="J15" s="193"/>
      <c r="K15" s="190"/>
      <c r="L15" s="190"/>
    </row>
    <row r="16" spans="2:12" ht="15" customHeight="1" thickBot="1" x14ac:dyDescent="0.55000000000000004">
      <c r="B16" s="196">
        <v>5</v>
      </c>
      <c r="C16" s="3" t="s">
        <v>30</v>
      </c>
      <c r="D16" s="6"/>
      <c r="E16" s="3"/>
      <c r="F16" s="9"/>
      <c r="G16" s="193"/>
      <c r="H16" s="193"/>
      <c r="I16" s="193"/>
      <c r="J16" s="193"/>
      <c r="K16" s="190"/>
      <c r="L16" s="190"/>
    </row>
    <row r="17" spans="2:12" ht="19.5" thickBot="1" x14ac:dyDescent="0.55000000000000004">
      <c r="B17" s="197"/>
      <c r="C17" s="3" t="s">
        <v>31</v>
      </c>
      <c r="D17" s="6"/>
      <c r="E17" s="3"/>
      <c r="F17" s="9"/>
      <c r="G17" s="193"/>
      <c r="H17" s="193"/>
      <c r="I17" s="193"/>
      <c r="J17" s="193"/>
      <c r="K17" s="190"/>
      <c r="L17" s="190"/>
    </row>
    <row r="18" spans="2:12" ht="15.75" customHeight="1" thickBot="1" x14ac:dyDescent="0.55000000000000004">
      <c r="B18" s="196">
        <v>6</v>
      </c>
      <c r="C18" s="3" t="s">
        <v>36</v>
      </c>
      <c r="D18" s="6" t="s">
        <v>38</v>
      </c>
      <c r="E18" s="3" t="s">
        <v>33</v>
      </c>
      <c r="F18" s="9" t="s">
        <v>39</v>
      </c>
      <c r="G18" s="193">
        <v>0</v>
      </c>
      <c r="H18" s="193">
        <v>0</v>
      </c>
      <c r="I18" s="193">
        <v>3</v>
      </c>
      <c r="J18" s="193">
        <v>3</v>
      </c>
      <c r="K18" s="190">
        <v>0</v>
      </c>
      <c r="L18" s="190">
        <v>0</v>
      </c>
    </row>
    <row r="19" spans="2:12" ht="19.5" thickBot="1" x14ac:dyDescent="0.55000000000000004">
      <c r="B19" s="197"/>
      <c r="C19" s="3" t="s">
        <v>37</v>
      </c>
      <c r="D19" s="6"/>
      <c r="E19" s="3"/>
      <c r="F19" s="9"/>
      <c r="G19" s="193"/>
      <c r="H19" s="193"/>
      <c r="I19" s="193"/>
      <c r="J19" s="193"/>
      <c r="K19" s="190"/>
      <c r="L19" s="190"/>
    </row>
    <row r="20" spans="2:12" ht="15.75" customHeight="1" thickBot="1" x14ac:dyDescent="0.55000000000000004">
      <c r="B20" s="196">
        <v>7</v>
      </c>
      <c r="C20" s="3" t="s">
        <v>40</v>
      </c>
      <c r="D20" s="6" t="s">
        <v>41</v>
      </c>
      <c r="E20" s="3" t="s">
        <v>42</v>
      </c>
      <c r="F20" s="9" t="s">
        <v>43</v>
      </c>
      <c r="G20" s="193">
        <v>0</v>
      </c>
      <c r="H20" s="193">
        <v>0</v>
      </c>
      <c r="I20" s="193">
        <v>1</v>
      </c>
      <c r="J20" s="193">
        <v>1</v>
      </c>
      <c r="K20" s="190">
        <v>1</v>
      </c>
      <c r="L20" s="190">
        <v>100</v>
      </c>
    </row>
    <row r="21" spans="2:12" ht="19.5" thickBot="1" x14ac:dyDescent="0.55000000000000004">
      <c r="B21" s="198"/>
      <c r="C21" s="7">
        <v>35491</v>
      </c>
      <c r="D21" s="6"/>
      <c r="E21" s="3"/>
      <c r="F21" s="9"/>
      <c r="G21" s="193"/>
      <c r="H21" s="193"/>
      <c r="I21" s="193"/>
      <c r="J21" s="193"/>
      <c r="K21" s="190"/>
      <c r="L21" s="190"/>
    </row>
    <row r="22" spans="2:12" ht="33" customHeight="1" thickBot="1" x14ac:dyDescent="0.55000000000000004">
      <c r="B22" s="11">
        <v>8</v>
      </c>
      <c r="C22" s="27" t="s">
        <v>101</v>
      </c>
      <c r="D22" s="13" t="s">
        <v>44</v>
      </c>
      <c r="E22" s="12" t="s">
        <v>45</v>
      </c>
      <c r="F22" s="14" t="s">
        <v>43</v>
      </c>
      <c r="G22" s="4"/>
      <c r="H22" s="4">
        <v>100</v>
      </c>
      <c r="I22" s="4">
        <v>1000</v>
      </c>
      <c r="J22" s="4">
        <v>1100</v>
      </c>
      <c r="K22" s="5">
        <v>1000</v>
      </c>
      <c r="L22" s="5">
        <v>91</v>
      </c>
    </row>
    <row r="23" spans="2:12" ht="34.5" customHeight="1" thickBot="1" x14ac:dyDescent="0.55000000000000004">
      <c r="B23" s="194" t="s">
        <v>28</v>
      </c>
      <c r="C23" s="194"/>
      <c r="D23" s="194"/>
      <c r="E23" s="194"/>
      <c r="F23" s="194"/>
      <c r="G23" s="4">
        <v>619</v>
      </c>
      <c r="H23" s="4">
        <v>100</v>
      </c>
      <c r="I23" s="4">
        <v>1004</v>
      </c>
      <c r="J23" s="4">
        <v>1723</v>
      </c>
      <c r="K23" s="5">
        <v>1022</v>
      </c>
      <c r="L23" s="5">
        <v>59</v>
      </c>
    </row>
    <row r="24" spans="2:12" ht="15.75" customHeight="1" thickBot="1" x14ac:dyDescent="0.55000000000000004">
      <c r="B24" s="196">
        <v>9</v>
      </c>
      <c r="C24" s="3" t="s">
        <v>46</v>
      </c>
      <c r="D24" s="6" t="s">
        <v>47</v>
      </c>
      <c r="E24" s="3" t="s">
        <v>48</v>
      </c>
      <c r="F24" s="9" t="s">
        <v>49</v>
      </c>
      <c r="G24" s="193">
        <v>200</v>
      </c>
      <c r="H24" s="193">
        <v>0</v>
      </c>
      <c r="I24" s="193">
        <v>0</v>
      </c>
      <c r="J24" s="193">
        <v>200</v>
      </c>
      <c r="K24" s="190">
        <v>0</v>
      </c>
      <c r="L24" s="190">
        <v>0</v>
      </c>
    </row>
    <row r="25" spans="2:12" ht="19.5" thickBot="1" x14ac:dyDescent="0.55000000000000004">
      <c r="B25" s="198"/>
      <c r="C25" s="3" t="s">
        <v>22</v>
      </c>
      <c r="D25" s="6"/>
      <c r="E25" s="3"/>
      <c r="F25" s="9"/>
      <c r="G25" s="193"/>
      <c r="H25" s="193"/>
      <c r="I25" s="193"/>
      <c r="J25" s="193"/>
      <c r="K25" s="190"/>
      <c r="L25" s="190"/>
    </row>
    <row r="26" spans="2:12" ht="15.75" customHeight="1" thickBot="1" x14ac:dyDescent="0.55000000000000004">
      <c r="B26" s="196">
        <v>10</v>
      </c>
      <c r="C26" s="3" t="s">
        <v>50</v>
      </c>
      <c r="D26" s="6" t="s">
        <v>51</v>
      </c>
      <c r="E26" s="3" t="s">
        <v>52</v>
      </c>
      <c r="F26" s="9" t="s">
        <v>49</v>
      </c>
      <c r="G26" s="193">
        <v>0</v>
      </c>
      <c r="H26" s="193">
        <v>400</v>
      </c>
      <c r="I26" s="193">
        <v>0</v>
      </c>
      <c r="J26" s="193">
        <v>400</v>
      </c>
      <c r="K26" s="190">
        <v>270</v>
      </c>
      <c r="L26" s="190">
        <v>68</v>
      </c>
    </row>
    <row r="27" spans="2:12" ht="19.5" thickBot="1" x14ac:dyDescent="0.55000000000000004">
      <c r="B27" s="198"/>
      <c r="C27" s="7">
        <v>35585</v>
      </c>
      <c r="D27" s="6"/>
      <c r="E27" s="3"/>
      <c r="F27" s="9"/>
      <c r="G27" s="193"/>
      <c r="H27" s="193"/>
      <c r="I27" s="193"/>
      <c r="J27" s="193"/>
      <c r="K27" s="190"/>
      <c r="L27" s="190"/>
    </row>
    <row r="28" spans="2:12" ht="15.75" customHeight="1" thickBot="1" x14ac:dyDescent="0.55000000000000004">
      <c r="B28" s="196">
        <v>11</v>
      </c>
      <c r="C28" s="3" t="s">
        <v>53</v>
      </c>
      <c r="D28" s="6" t="s">
        <v>55</v>
      </c>
      <c r="E28" s="3" t="s">
        <v>56</v>
      </c>
      <c r="F28" s="9" t="s">
        <v>57</v>
      </c>
      <c r="G28" s="193">
        <v>500</v>
      </c>
      <c r="H28" s="193">
        <v>0</v>
      </c>
      <c r="I28" s="193">
        <v>0</v>
      </c>
      <c r="J28" s="193">
        <v>500</v>
      </c>
      <c r="K28" s="190">
        <v>0</v>
      </c>
      <c r="L28" s="190">
        <v>0</v>
      </c>
    </row>
    <row r="29" spans="2:12" ht="19.5" thickBot="1" x14ac:dyDescent="0.55000000000000004">
      <c r="B29" s="198"/>
      <c r="C29" s="3" t="s">
        <v>54</v>
      </c>
      <c r="D29" s="6"/>
      <c r="E29" s="3"/>
      <c r="F29" s="9"/>
      <c r="G29" s="193"/>
      <c r="H29" s="193"/>
      <c r="I29" s="193"/>
      <c r="J29" s="193"/>
      <c r="K29" s="190"/>
      <c r="L29" s="190"/>
    </row>
    <row r="30" spans="2:12" ht="36" customHeight="1" thickBot="1" x14ac:dyDescent="0.55000000000000004">
      <c r="B30" s="199" t="s">
        <v>58</v>
      </c>
      <c r="C30" s="200"/>
      <c r="D30" s="200"/>
      <c r="E30" s="200"/>
      <c r="F30" s="201"/>
      <c r="G30" s="4">
        <v>700</v>
      </c>
      <c r="H30" s="4">
        <v>400</v>
      </c>
      <c r="I30" s="4">
        <v>0</v>
      </c>
      <c r="J30" s="4">
        <v>1100</v>
      </c>
      <c r="K30" s="5">
        <v>270</v>
      </c>
      <c r="L30" s="5">
        <v>25</v>
      </c>
    </row>
    <row r="31" spans="2:12" ht="15.75" customHeight="1" thickBot="1" x14ac:dyDescent="0.55000000000000004">
      <c r="B31" s="196">
        <v>10</v>
      </c>
      <c r="C31" s="3" t="s">
        <v>59</v>
      </c>
      <c r="D31" s="6" t="s">
        <v>60</v>
      </c>
      <c r="E31" s="3" t="s">
        <v>61</v>
      </c>
      <c r="F31" s="9" t="s">
        <v>62</v>
      </c>
      <c r="G31" s="193">
        <v>10</v>
      </c>
      <c r="H31" s="193">
        <v>0</v>
      </c>
      <c r="I31" s="193">
        <v>0</v>
      </c>
      <c r="J31" s="193">
        <v>10</v>
      </c>
      <c r="K31" s="190">
        <v>0</v>
      </c>
      <c r="L31" s="190">
        <v>0</v>
      </c>
    </row>
    <row r="32" spans="2:12" ht="19.5" thickBot="1" x14ac:dyDescent="0.55000000000000004">
      <c r="B32" s="198"/>
      <c r="C32" s="3" t="s">
        <v>31</v>
      </c>
      <c r="D32" s="6"/>
      <c r="E32" s="3"/>
      <c r="F32" s="9"/>
      <c r="G32" s="193"/>
      <c r="H32" s="193"/>
      <c r="I32" s="193"/>
      <c r="J32" s="193"/>
      <c r="K32" s="190"/>
      <c r="L32" s="190"/>
    </row>
    <row r="33" spans="2:12" ht="24" customHeight="1" thickBot="1" x14ac:dyDescent="0.55000000000000004">
      <c r="B33" s="196">
        <v>11</v>
      </c>
      <c r="C33" s="3" t="s">
        <v>63</v>
      </c>
      <c r="D33" s="3" t="s">
        <v>71</v>
      </c>
      <c r="E33" s="204" t="s">
        <v>61</v>
      </c>
      <c r="F33" s="206" t="s">
        <v>62</v>
      </c>
      <c r="G33" s="193">
        <v>10</v>
      </c>
      <c r="H33" s="193">
        <v>0</v>
      </c>
      <c r="I33" s="193">
        <v>0</v>
      </c>
      <c r="J33" s="193">
        <v>10</v>
      </c>
      <c r="K33" s="190">
        <v>0</v>
      </c>
      <c r="L33" s="190">
        <v>0</v>
      </c>
    </row>
    <row r="34" spans="2:12" ht="21" customHeight="1" thickBot="1" x14ac:dyDescent="0.55000000000000004">
      <c r="B34" s="198"/>
      <c r="C34" s="3" t="s">
        <v>18</v>
      </c>
      <c r="D34" s="9" t="s">
        <v>31</v>
      </c>
      <c r="E34" s="205"/>
      <c r="F34" s="207"/>
      <c r="G34" s="193"/>
      <c r="H34" s="193"/>
      <c r="I34" s="193"/>
      <c r="J34" s="193"/>
      <c r="K34" s="190"/>
      <c r="L34" s="190"/>
    </row>
    <row r="35" spans="2:12" ht="30.75" customHeight="1" thickBot="1" x14ac:dyDescent="0.55000000000000004">
      <c r="B35" s="194" t="s">
        <v>28</v>
      </c>
      <c r="C35" s="194"/>
      <c r="D35" s="194"/>
      <c r="E35" s="194"/>
      <c r="F35" s="194"/>
      <c r="G35" s="4">
        <v>10</v>
      </c>
      <c r="H35" s="4">
        <v>0</v>
      </c>
      <c r="I35" s="4">
        <v>0</v>
      </c>
      <c r="J35" s="4">
        <v>10</v>
      </c>
      <c r="K35" s="5">
        <v>0</v>
      </c>
      <c r="L35" s="5">
        <v>0</v>
      </c>
    </row>
    <row r="36" spans="2:12" ht="27.75" customHeight="1" thickBot="1" x14ac:dyDescent="0.55000000000000004">
      <c r="B36" s="17">
        <v>12</v>
      </c>
      <c r="C36" s="3" t="s">
        <v>64</v>
      </c>
      <c r="D36" s="8" t="s">
        <v>65</v>
      </c>
      <c r="E36" s="3" t="s">
        <v>66</v>
      </c>
      <c r="F36" s="9" t="s">
        <v>67</v>
      </c>
      <c r="G36" s="193">
        <v>0</v>
      </c>
      <c r="H36" s="193">
        <v>0</v>
      </c>
      <c r="I36" s="193" t="s">
        <v>68</v>
      </c>
      <c r="J36" s="193" t="s">
        <v>68</v>
      </c>
      <c r="K36" s="190">
        <v>0</v>
      </c>
      <c r="L36" s="190">
        <v>0</v>
      </c>
    </row>
    <row r="37" spans="2:12" ht="24.75" customHeight="1" thickBot="1" x14ac:dyDescent="0.55000000000000004">
      <c r="B37" s="18">
        <v>13</v>
      </c>
      <c r="C37" s="3" t="s">
        <v>73</v>
      </c>
      <c r="D37" s="9" t="s">
        <v>72</v>
      </c>
      <c r="E37" s="3" t="s">
        <v>66</v>
      </c>
      <c r="F37" s="9" t="s">
        <v>67</v>
      </c>
      <c r="G37" s="193"/>
      <c r="H37" s="193"/>
      <c r="I37" s="193"/>
      <c r="J37" s="193"/>
      <c r="K37" s="190"/>
      <c r="L37" s="190"/>
    </row>
    <row r="38" spans="2:12" ht="36.75" customHeight="1" thickBot="1" x14ac:dyDescent="0.55000000000000004">
      <c r="B38" s="194" t="s">
        <v>28</v>
      </c>
      <c r="C38" s="194"/>
      <c r="D38" s="194"/>
      <c r="E38" s="194"/>
      <c r="F38" s="194"/>
      <c r="G38" s="4">
        <v>0</v>
      </c>
      <c r="H38" s="4">
        <v>0</v>
      </c>
      <c r="I38" s="4">
        <v>0</v>
      </c>
      <c r="J38" s="4">
        <v>0</v>
      </c>
      <c r="K38" s="5">
        <v>0</v>
      </c>
      <c r="L38" s="5">
        <v>0</v>
      </c>
    </row>
    <row r="39" spans="2:12" ht="36.75" customHeight="1" thickBot="1" x14ac:dyDescent="0.55000000000000004">
      <c r="B39" s="9">
        <v>14</v>
      </c>
      <c r="C39" s="3" t="s">
        <v>74</v>
      </c>
      <c r="D39" s="8" t="s">
        <v>76</v>
      </c>
      <c r="E39" s="9" t="s">
        <v>77</v>
      </c>
      <c r="F39" s="9" t="s">
        <v>67</v>
      </c>
      <c r="G39" s="4">
        <v>0</v>
      </c>
      <c r="H39" s="4">
        <v>0</v>
      </c>
      <c r="I39" s="4">
        <v>0</v>
      </c>
      <c r="J39" s="4">
        <v>0</v>
      </c>
      <c r="K39" s="5">
        <v>0</v>
      </c>
      <c r="L39" s="5">
        <v>0</v>
      </c>
    </row>
    <row r="40" spans="2:12" ht="36.75" customHeight="1" thickBot="1" x14ac:dyDescent="0.55000000000000004">
      <c r="B40" s="9">
        <v>15</v>
      </c>
      <c r="C40" s="3" t="s">
        <v>75</v>
      </c>
      <c r="D40" s="8" t="s">
        <v>76</v>
      </c>
      <c r="E40" s="9" t="s">
        <v>42</v>
      </c>
      <c r="F40" s="9" t="s">
        <v>67</v>
      </c>
      <c r="G40" s="4">
        <v>0</v>
      </c>
      <c r="H40" s="4">
        <v>0</v>
      </c>
      <c r="I40" s="4">
        <v>0</v>
      </c>
      <c r="J40" s="4">
        <v>0</v>
      </c>
      <c r="K40" s="5">
        <v>0</v>
      </c>
      <c r="L40" s="5">
        <v>0</v>
      </c>
    </row>
    <row r="41" spans="2:12" ht="36.75" customHeight="1" thickBot="1" x14ac:dyDescent="0.55000000000000004">
      <c r="B41" s="26">
        <v>16</v>
      </c>
      <c r="C41" s="31" t="s">
        <v>107</v>
      </c>
      <c r="D41" s="30" t="s">
        <v>108</v>
      </c>
      <c r="E41" s="26" t="s">
        <v>109</v>
      </c>
      <c r="F41" s="26" t="s">
        <v>49</v>
      </c>
      <c r="G41" s="29"/>
      <c r="H41" s="29">
        <v>50</v>
      </c>
      <c r="I41" s="29"/>
      <c r="J41" s="29"/>
      <c r="K41" s="28"/>
      <c r="L41" s="28"/>
    </row>
    <row r="42" spans="2:12" ht="36.75" customHeight="1" thickBot="1" x14ac:dyDescent="0.55000000000000004">
      <c r="B42" s="26">
        <v>17</v>
      </c>
      <c r="C42" s="31" t="s">
        <v>106</v>
      </c>
      <c r="D42" s="30" t="s">
        <v>110</v>
      </c>
      <c r="E42" s="26" t="s">
        <v>16</v>
      </c>
      <c r="F42" s="26" t="s">
        <v>21</v>
      </c>
      <c r="G42" s="29">
        <v>0</v>
      </c>
      <c r="H42" s="29">
        <v>40</v>
      </c>
      <c r="I42" s="29">
        <v>0</v>
      </c>
      <c r="J42" s="29">
        <f>I42+H42+G42</f>
        <v>40</v>
      </c>
      <c r="K42" s="28"/>
      <c r="L42" s="28"/>
    </row>
    <row r="43" spans="2:12" ht="36.75" customHeight="1" thickBot="1" x14ac:dyDescent="0.55000000000000004">
      <c r="B43" s="9">
        <v>17</v>
      </c>
      <c r="C43" s="31" t="s">
        <v>102</v>
      </c>
      <c r="D43" s="8" t="s">
        <v>103</v>
      </c>
      <c r="E43" s="9" t="s">
        <v>104</v>
      </c>
      <c r="F43" s="9" t="s">
        <v>105</v>
      </c>
      <c r="G43" s="4">
        <v>62</v>
      </c>
      <c r="H43" s="4">
        <v>0</v>
      </c>
      <c r="I43" s="4">
        <v>0</v>
      </c>
      <c r="J43" s="4">
        <f>I43+H43+G43</f>
        <v>62</v>
      </c>
      <c r="K43" s="5"/>
      <c r="L43" s="5"/>
    </row>
    <row r="44" spans="2:12" ht="34.5" customHeight="1" thickBot="1" x14ac:dyDescent="0.55000000000000004">
      <c r="B44" s="202" t="s">
        <v>69</v>
      </c>
      <c r="C44" s="202"/>
      <c r="D44" s="202"/>
      <c r="E44" s="202"/>
      <c r="F44" s="202"/>
      <c r="G44" s="4">
        <v>0</v>
      </c>
      <c r="H44" s="4">
        <v>0</v>
      </c>
      <c r="I44" s="4">
        <v>10000</v>
      </c>
      <c r="J44" s="4">
        <v>10000</v>
      </c>
      <c r="K44" s="5">
        <v>7000</v>
      </c>
      <c r="L44" s="5">
        <v>70</v>
      </c>
    </row>
    <row r="45" spans="2:12" ht="37.5" customHeight="1" thickBot="1" x14ac:dyDescent="0.55000000000000004">
      <c r="B45" s="203" t="s">
        <v>11</v>
      </c>
      <c r="C45" s="203"/>
      <c r="D45" s="203"/>
      <c r="E45" s="203"/>
      <c r="F45" s="203"/>
      <c r="G45" s="15">
        <f>1319+62</f>
        <v>1381</v>
      </c>
      <c r="H45" s="15">
        <f>500+50+40</f>
        <v>590</v>
      </c>
      <c r="I45" s="15">
        <v>40271</v>
      </c>
      <c r="J45" s="15">
        <f>I45+H45+G45</f>
        <v>42242</v>
      </c>
      <c r="K45" s="16">
        <v>8292</v>
      </c>
      <c r="L45" s="16">
        <v>20</v>
      </c>
    </row>
  </sheetData>
  <mergeCells count="122">
    <mergeCell ref="B38:F38"/>
    <mergeCell ref="B44:F44"/>
    <mergeCell ref="B45:F45"/>
    <mergeCell ref="B7:B8"/>
    <mergeCell ref="B9:B10"/>
    <mergeCell ref="B14:B15"/>
    <mergeCell ref="B16:B17"/>
    <mergeCell ref="B18:B19"/>
    <mergeCell ref="B20:B21"/>
    <mergeCell ref="B33:B34"/>
    <mergeCell ref="E33:E34"/>
    <mergeCell ref="F33:F34"/>
    <mergeCell ref="B35:F35"/>
    <mergeCell ref="B23:F23"/>
    <mergeCell ref="B13:F13"/>
    <mergeCell ref="D9:D10"/>
    <mergeCell ref="E9:E10"/>
    <mergeCell ref="F9:F10"/>
    <mergeCell ref="K36:K37"/>
    <mergeCell ref="L36:L37"/>
    <mergeCell ref="G36:G37"/>
    <mergeCell ref="H36:H37"/>
    <mergeCell ref="I36:I37"/>
    <mergeCell ref="J36:J37"/>
    <mergeCell ref="G33:G34"/>
    <mergeCell ref="H33:H34"/>
    <mergeCell ref="I33:I34"/>
    <mergeCell ref="J33:J34"/>
    <mergeCell ref="K33:K34"/>
    <mergeCell ref="L33:L34"/>
    <mergeCell ref="G31:G32"/>
    <mergeCell ref="H31:H32"/>
    <mergeCell ref="I31:I32"/>
    <mergeCell ref="J31:J32"/>
    <mergeCell ref="K31:K32"/>
    <mergeCell ref="L31:L32"/>
    <mergeCell ref="B30:F30"/>
    <mergeCell ref="B31:B32"/>
    <mergeCell ref="G28:G29"/>
    <mergeCell ref="H28:H29"/>
    <mergeCell ref="I28:I29"/>
    <mergeCell ref="J28:J29"/>
    <mergeCell ref="K28:K29"/>
    <mergeCell ref="L28:L29"/>
    <mergeCell ref="B28:B29"/>
    <mergeCell ref="G26:G27"/>
    <mergeCell ref="H26:H27"/>
    <mergeCell ref="I26:I27"/>
    <mergeCell ref="J26:J27"/>
    <mergeCell ref="K26:K27"/>
    <mergeCell ref="L26:L27"/>
    <mergeCell ref="B26:B27"/>
    <mergeCell ref="G24:G25"/>
    <mergeCell ref="H24:H25"/>
    <mergeCell ref="I24:I25"/>
    <mergeCell ref="J24:J25"/>
    <mergeCell ref="K24:K25"/>
    <mergeCell ref="L24:L25"/>
    <mergeCell ref="B24:B25"/>
    <mergeCell ref="G20:G21"/>
    <mergeCell ref="H20:H21"/>
    <mergeCell ref="I20:I21"/>
    <mergeCell ref="J20:J21"/>
    <mergeCell ref="K20:K21"/>
    <mergeCell ref="L20:L21"/>
    <mergeCell ref="I18:I19"/>
    <mergeCell ref="J18:J19"/>
    <mergeCell ref="K18:K19"/>
    <mergeCell ref="L18:L19"/>
    <mergeCell ref="G18:G19"/>
    <mergeCell ref="H18:H19"/>
    <mergeCell ref="G14:G17"/>
    <mergeCell ref="H14:H17"/>
    <mergeCell ref="I14:I17"/>
    <mergeCell ref="J14:J17"/>
    <mergeCell ref="J11:J12"/>
    <mergeCell ref="K11:K12"/>
    <mergeCell ref="L11:L12"/>
    <mergeCell ref="B11:B12"/>
    <mergeCell ref="D11:D12"/>
    <mergeCell ref="E11:E12"/>
    <mergeCell ref="F11:F12"/>
    <mergeCell ref="G11:G12"/>
    <mergeCell ref="H11:H12"/>
    <mergeCell ref="I11:I12"/>
    <mergeCell ref="K14:K17"/>
    <mergeCell ref="L14:L17"/>
    <mergeCell ref="G9:G10"/>
    <mergeCell ref="H9:H10"/>
    <mergeCell ref="I9:I10"/>
    <mergeCell ref="J9:J10"/>
    <mergeCell ref="K9:K10"/>
    <mergeCell ref="L9:L10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5:B6"/>
    <mergeCell ref="D5:D6"/>
    <mergeCell ref="E5:E6"/>
    <mergeCell ref="F5:F6"/>
    <mergeCell ref="G5:G6"/>
    <mergeCell ref="H5:H6"/>
    <mergeCell ref="B2:B4"/>
    <mergeCell ref="C2:C4"/>
    <mergeCell ref="D2:D4"/>
    <mergeCell ref="E2:E4"/>
    <mergeCell ref="F2:F4"/>
    <mergeCell ref="G2:L2"/>
    <mergeCell ref="G3:G4"/>
    <mergeCell ref="J3:J4"/>
    <mergeCell ref="K3:K4"/>
    <mergeCell ref="L3:L4"/>
    <mergeCell ref="I5:I6"/>
    <mergeCell ref="J5:J6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1"/>
  <sheetViews>
    <sheetView rightToLeft="1" topLeftCell="C2" workbookViewId="0">
      <selection activeCell="C1" sqref="A1:XFD1048576"/>
    </sheetView>
  </sheetViews>
  <sheetFormatPr defaultColWidth="9.125" defaultRowHeight="20.25" x14ac:dyDescent="0.55000000000000004"/>
  <cols>
    <col min="1" max="1" width="2" style="32" customWidth="1"/>
    <col min="2" max="2" width="6.375" style="1" customWidth="1"/>
    <col min="3" max="3" width="25.625" style="2" customWidth="1"/>
    <col min="4" max="4" width="44.625" style="1" customWidth="1"/>
    <col min="5" max="5" width="19.75" style="10" customWidth="1"/>
    <col min="6" max="6" width="17.625" style="2" customWidth="1"/>
    <col min="7" max="7" width="9.625" style="2" customWidth="1"/>
    <col min="8" max="8" width="11.25" style="2" customWidth="1"/>
    <col min="9" max="9" width="10.25" style="2" customWidth="1"/>
    <col min="10" max="10" width="7.375" style="2" customWidth="1"/>
    <col min="11" max="11" width="12" style="32" customWidth="1"/>
    <col min="12" max="12" width="11.75" style="32" customWidth="1"/>
    <col min="13" max="16" width="11.375" style="32" customWidth="1"/>
    <col min="17" max="17" width="11.625" style="32" customWidth="1"/>
    <col min="18" max="18" width="12.25" style="32" customWidth="1"/>
    <col min="19" max="19" width="10.125" style="32" customWidth="1"/>
    <col min="20" max="20" width="12.25" style="32" customWidth="1"/>
    <col min="21" max="22" width="11.375" style="32" customWidth="1"/>
    <col min="23" max="16384" width="9.125" style="32"/>
  </cols>
  <sheetData>
    <row r="1" spans="2:26" ht="37.5" customHeight="1" thickBot="1" x14ac:dyDescent="0.6">
      <c r="B1" s="210" t="s">
        <v>116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spans="2:26" ht="31.5" customHeight="1" thickBot="1" x14ac:dyDescent="0.6">
      <c r="B2" s="194" t="s">
        <v>0</v>
      </c>
      <c r="C2" s="194" t="s">
        <v>1</v>
      </c>
      <c r="D2" s="194" t="s">
        <v>2</v>
      </c>
      <c r="E2" s="194" t="s">
        <v>3</v>
      </c>
      <c r="F2" s="194" t="s">
        <v>4</v>
      </c>
      <c r="G2" s="214" t="s">
        <v>123</v>
      </c>
      <c r="H2" s="215"/>
      <c r="I2" s="215"/>
      <c r="J2" s="216"/>
      <c r="K2" s="211" t="s">
        <v>122</v>
      </c>
      <c r="L2" s="213"/>
      <c r="M2" s="213"/>
      <c r="N2" s="212"/>
      <c r="O2" s="56" t="s">
        <v>118</v>
      </c>
      <c r="P2" s="53" t="s">
        <v>119</v>
      </c>
      <c r="Q2" s="211" t="s">
        <v>79</v>
      </c>
      <c r="R2" s="212"/>
      <c r="S2" s="208" t="s">
        <v>124</v>
      </c>
      <c r="T2" s="208"/>
      <c r="U2" s="208"/>
      <c r="V2" s="208"/>
    </row>
    <row r="3" spans="2:26" ht="36.75" customHeight="1" thickBot="1" x14ac:dyDescent="0.6">
      <c r="B3" s="194"/>
      <c r="C3" s="194"/>
      <c r="D3" s="194"/>
      <c r="E3" s="194"/>
      <c r="F3" s="194"/>
      <c r="G3" s="56" t="s">
        <v>6</v>
      </c>
      <c r="H3" s="35" t="s">
        <v>80</v>
      </c>
      <c r="I3" s="35" t="s">
        <v>125</v>
      </c>
      <c r="J3" s="35" t="s">
        <v>58</v>
      </c>
      <c r="K3" s="34" t="s">
        <v>6</v>
      </c>
      <c r="L3" s="35" t="s">
        <v>80</v>
      </c>
      <c r="M3" s="35" t="s">
        <v>78</v>
      </c>
      <c r="N3" s="35" t="s">
        <v>58</v>
      </c>
      <c r="O3" s="60" t="s">
        <v>120</v>
      </c>
      <c r="P3" s="60" t="s">
        <v>121</v>
      </c>
      <c r="Q3" s="34" t="s">
        <v>81</v>
      </c>
      <c r="R3" s="34" t="s">
        <v>82</v>
      </c>
      <c r="S3" s="34" t="s">
        <v>6</v>
      </c>
      <c r="T3" s="35" t="s">
        <v>80</v>
      </c>
      <c r="U3" s="35" t="s">
        <v>78</v>
      </c>
      <c r="V3" s="35" t="s">
        <v>28</v>
      </c>
    </row>
    <row r="4" spans="2:26" ht="37.5" customHeight="1" thickBot="1" x14ac:dyDescent="0.6">
      <c r="B4" s="196">
        <v>1</v>
      </c>
      <c r="C4" s="20" t="s">
        <v>84</v>
      </c>
      <c r="D4" s="19" t="s">
        <v>15</v>
      </c>
      <c r="E4" s="204" t="s">
        <v>16</v>
      </c>
      <c r="F4" s="21" t="s">
        <v>70</v>
      </c>
      <c r="G4" s="51">
        <v>0</v>
      </c>
      <c r="H4" s="51">
        <v>0</v>
      </c>
      <c r="I4" s="51">
        <v>5951</v>
      </c>
      <c r="J4" s="51">
        <f>I4+H4+G4</f>
        <v>5951</v>
      </c>
      <c r="K4" s="36">
        <v>0</v>
      </c>
      <c r="L4" s="37">
        <v>0</v>
      </c>
      <c r="M4" s="37">
        <v>0</v>
      </c>
      <c r="N4" s="36">
        <f>K4+L4+M4</f>
        <v>0</v>
      </c>
      <c r="O4" s="36"/>
      <c r="P4" s="36"/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f>U4+T4+S4</f>
        <v>0</v>
      </c>
    </row>
    <row r="5" spans="2:26" ht="31.5" customHeight="1" thickBot="1" x14ac:dyDescent="0.6">
      <c r="B5" s="197"/>
      <c r="C5" s="204" t="s">
        <v>117</v>
      </c>
      <c r="D5" s="19" t="s">
        <v>87</v>
      </c>
      <c r="E5" s="209"/>
      <c r="F5" s="21" t="s">
        <v>89</v>
      </c>
      <c r="G5" s="217">
        <v>5000</v>
      </c>
      <c r="H5" s="217">
        <v>0</v>
      </c>
      <c r="I5" s="217">
        <v>0</v>
      </c>
      <c r="J5" s="217">
        <f>I5+H5+G5</f>
        <v>5000</v>
      </c>
      <c r="K5" s="36">
        <v>46</v>
      </c>
      <c r="L5" s="37">
        <v>0</v>
      </c>
      <c r="M5" s="37">
        <v>0</v>
      </c>
      <c r="N5" s="36">
        <f t="shared" ref="N5:N20" si="0">K5+L5+M5</f>
        <v>46</v>
      </c>
      <c r="O5" s="36"/>
      <c r="P5" s="36"/>
      <c r="Q5" s="37"/>
      <c r="R5" s="37" t="s">
        <v>68</v>
      </c>
      <c r="S5" s="37">
        <v>0</v>
      </c>
      <c r="T5" s="37">
        <v>0</v>
      </c>
      <c r="U5" s="37">
        <v>0</v>
      </c>
      <c r="V5" s="37">
        <f t="shared" ref="V5:V21" si="1">U5+T5+S5</f>
        <v>0</v>
      </c>
    </row>
    <row r="6" spans="2:26" ht="28.5" customHeight="1" thickBot="1" x14ac:dyDescent="0.6">
      <c r="B6" s="198"/>
      <c r="C6" s="205"/>
      <c r="D6" s="33" t="s">
        <v>88</v>
      </c>
      <c r="E6" s="205"/>
      <c r="F6" s="21" t="s">
        <v>89</v>
      </c>
      <c r="G6" s="218"/>
      <c r="H6" s="218"/>
      <c r="I6" s="218"/>
      <c r="J6" s="218"/>
      <c r="K6" s="36">
        <v>82</v>
      </c>
      <c r="L6" s="37"/>
      <c r="M6" s="37"/>
      <c r="N6" s="36">
        <f t="shared" si="0"/>
        <v>82</v>
      </c>
      <c r="O6" s="36"/>
      <c r="P6" s="36"/>
      <c r="Q6" s="37"/>
      <c r="R6" s="37" t="s">
        <v>68</v>
      </c>
      <c r="S6" s="37">
        <v>0</v>
      </c>
      <c r="T6" s="37">
        <v>0</v>
      </c>
      <c r="U6" s="37">
        <v>0</v>
      </c>
      <c r="V6" s="37">
        <f t="shared" si="1"/>
        <v>0</v>
      </c>
    </row>
    <row r="7" spans="2:26" ht="36" customHeight="1" thickBot="1" x14ac:dyDescent="0.6">
      <c r="B7" s="23">
        <v>2</v>
      </c>
      <c r="C7" s="20" t="s">
        <v>85</v>
      </c>
      <c r="D7" s="19" t="s">
        <v>26</v>
      </c>
      <c r="E7" s="20" t="s">
        <v>27</v>
      </c>
      <c r="F7" s="21" t="s">
        <v>70</v>
      </c>
      <c r="G7" s="51"/>
      <c r="H7" s="51"/>
      <c r="I7" s="51"/>
      <c r="J7" s="51"/>
      <c r="K7" s="36">
        <v>0</v>
      </c>
      <c r="L7" s="37">
        <v>0</v>
      </c>
      <c r="M7" s="37">
        <v>0</v>
      </c>
      <c r="N7" s="36">
        <f t="shared" si="0"/>
        <v>0</v>
      </c>
      <c r="O7" s="36"/>
      <c r="P7" s="36"/>
      <c r="Q7" s="37"/>
      <c r="R7" s="37"/>
      <c r="S7" s="37">
        <v>0</v>
      </c>
      <c r="T7" s="37">
        <v>0</v>
      </c>
      <c r="U7" s="37">
        <v>0</v>
      </c>
      <c r="V7" s="37">
        <f t="shared" si="1"/>
        <v>0</v>
      </c>
    </row>
    <row r="8" spans="2:26" ht="37.5" customHeight="1" thickBot="1" x14ac:dyDescent="0.6">
      <c r="B8" s="22">
        <v>3</v>
      </c>
      <c r="C8" s="20" t="s">
        <v>96</v>
      </c>
      <c r="D8" s="19" t="s">
        <v>76</v>
      </c>
      <c r="E8" s="22" t="s">
        <v>77</v>
      </c>
      <c r="F8" s="22" t="s">
        <v>67</v>
      </c>
      <c r="G8" s="43"/>
      <c r="H8" s="43"/>
      <c r="I8" s="43"/>
      <c r="J8" s="43"/>
      <c r="K8" s="36">
        <v>0</v>
      </c>
      <c r="L8" s="37">
        <v>0</v>
      </c>
      <c r="M8" s="37">
        <v>0</v>
      </c>
      <c r="N8" s="36">
        <f t="shared" si="0"/>
        <v>0</v>
      </c>
      <c r="O8" s="36"/>
      <c r="P8" s="36"/>
      <c r="Q8" s="37"/>
      <c r="R8" s="37"/>
      <c r="S8" s="37">
        <v>0</v>
      </c>
      <c r="T8" s="37">
        <v>0</v>
      </c>
      <c r="U8" s="37">
        <v>0</v>
      </c>
      <c r="V8" s="37">
        <f t="shared" si="1"/>
        <v>0</v>
      </c>
    </row>
    <row r="9" spans="2:26" ht="34.5" customHeight="1" thickBot="1" x14ac:dyDescent="0.6">
      <c r="B9" s="206">
        <v>4</v>
      </c>
      <c r="C9" s="20" t="s">
        <v>97</v>
      </c>
      <c r="D9" s="19" t="s">
        <v>76</v>
      </c>
      <c r="E9" s="206" t="s">
        <v>42</v>
      </c>
      <c r="F9" s="22" t="s">
        <v>67</v>
      </c>
      <c r="G9" s="43"/>
      <c r="H9" s="43"/>
      <c r="I9" s="43"/>
      <c r="J9" s="43"/>
      <c r="K9" s="36">
        <v>0</v>
      </c>
      <c r="L9" s="37">
        <v>0</v>
      </c>
      <c r="M9" s="37">
        <v>0</v>
      </c>
      <c r="N9" s="36">
        <f t="shared" si="0"/>
        <v>0</v>
      </c>
      <c r="O9" s="36"/>
      <c r="P9" s="36"/>
      <c r="Q9" s="37"/>
      <c r="R9" s="37"/>
      <c r="S9" s="37">
        <v>0</v>
      </c>
      <c r="T9" s="37">
        <v>0</v>
      </c>
      <c r="U9" s="37">
        <v>0</v>
      </c>
      <c r="V9" s="37">
        <f t="shared" si="1"/>
        <v>0</v>
      </c>
    </row>
    <row r="10" spans="2:26" ht="36.75" customHeight="1" thickBot="1" x14ac:dyDescent="0.6">
      <c r="B10" s="207"/>
      <c r="C10" s="20" t="s">
        <v>98</v>
      </c>
      <c r="D10" s="6" t="s">
        <v>100</v>
      </c>
      <c r="E10" s="207"/>
      <c r="F10" s="22" t="s">
        <v>99</v>
      </c>
      <c r="G10" s="43"/>
      <c r="H10" s="43"/>
      <c r="I10" s="43"/>
      <c r="J10" s="43"/>
      <c r="K10" s="36">
        <v>0</v>
      </c>
      <c r="L10" s="37">
        <v>0</v>
      </c>
      <c r="M10" s="37">
        <v>0</v>
      </c>
      <c r="N10" s="36">
        <f t="shared" si="0"/>
        <v>0</v>
      </c>
      <c r="O10" s="36"/>
      <c r="P10" s="36"/>
      <c r="Q10" s="37"/>
      <c r="R10" s="37"/>
      <c r="S10" s="37">
        <v>0</v>
      </c>
      <c r="T10" s="37">
        <v>0</v>
      </c>
      <c r="U10" s="37">
        <v>0</v>
      </c>
      <c r="V10" s="37">
        <f t="shared" si="1"/>
        <v>0</v>
      </c>
    </row>
    <row r="11" spans="2:26" ht="37.5" customHeight="1" thickBot="1" x14ac:dyDescent="0.6">
      <c r="B11" s="23">
        <v>5</v>
      </c>
      <c r="C11" s="20" t="s">
        <v>86</v>
      </c>
      <c r="D11" s="19" t="s">
        <v>19</v>
      </c>
      <c r="E11" s="38" t="s">
        <v>20</v>
      </c>
      <c r="F11" s="21" t="s">
        <v>21</v>
      </c>
      <c r="G11" s="51"/>
      <c r="H11" s="51"/>
      <c r="I11" s="51"/>
      <c r="J11" s="51"/>
      <c r="K11" s="37">
        <v>10</v>
      </c>
      <c r="L11" s="37">
        <v>0</v>
      </c>
      <c r="M11" s="37">
        <v>20</v>
      </c>
      <c r="N11" s="36">
        <f t="shared" si="0"/>
        <v>30</v>
      </c>
      <c r="O11" s="36"/>
      <c r="P11" s="36"/>
      <c r="Q11" s="58" t="s">
        <v>68</v>
      </c>
      <c r="R11" s="57"/>
      <c r="S11" s="37" t="s">
        <v>83</v>
      </c>
      <c r="T11" s="37" t="s">
        <v>83</v>
      </c>
      <c r="U11" s="37" t="s">
        <v>83</v>
      </c>
      <c r="V11" s="37" t="s">
        <v>115</v>
      </c>
    </row>
    <row r="12" spans="2:26" ht="37.5" customHeight="1" thickBot="1" x14ac:dyDescent="0.6">
      <c r="B12" s="23">
        <v>6</v>
      </c>
      <c r="C12" s="20" t="s">
        <v>86</v>
      </c>
      <c r="D12" s="19" t="s">
        <v>23</v>
      </c>
      <c r="E12" s="39" t="s">
        <v>24</v>
      </c>
      <c r="F12" s="21" t="s">
        <v>21</v>
      </c>
      <c r="G12" s="51"/>
      <c r="H12" s="51"/>
      <c r="I12" s="51"/>
      <c r="J12" s="51"/>
      <c r="K12" s="37">
        <v>120</v>
      </c>
      <c r="L12" s="37">
        <v>0</v>
      </c>
      <c r="M12" s="37">
        <v>130</v>
      </c>
      <c r="N12" s="36">
        <f t="shared" si="0"/>
        <v>250</v>
      </c>
      <c r="O12" s="36"/>
      <c r="P12" s="36"/>
      <c r="Q12" s="37" t="s">
        <v>68</v>
      </c>
      <c r="R12" s="37"/>
      <c r="S12" s="37">
        <v>120</v>
      </c>
      <c r="T12" s="37">
        <v>0</v>
      </c>
      <c r="U12" s="37">
        <v>130</v>
      </c>
      <c r="V12" s="37">
        <f t="shared" si="1"/>
        <v>250</v>
      </c>
    </row>
    <row r="13" spans="2:26" ht="34.5" customHeight="1" thickBot="1" x14ac:dyDescent="0.6">
      <c r="B13" s="23">
        <v>7</v>
      </c>
      <c r="C13" s="20" t="s">
        <v>90</v>
      </c>
      <c r="D13" s="6" t="s">
        <v>32</v>
      </c>
      <c r="E13" s="204" t="s">
        <v>33</v>
      </c>
      <c r="F13" s="22" t="s">
        <v>34</v>
      </c>
      <c r="G13" s="43"/>
      <c r="H13" s="43"/>
      <c r="I13" s="43"/>
      <c r="J13" s="43"/>
      <c r="K13" s="37">
        <v>0</v>
      </c>
      <c r="L13" s="37">
        <v>59</v>
      </c>
      <c r="M13" s="37">
        <v>0</v>
      </c>
      <c r="N13" s="36">
        <f t="shared" si="0"/>
        <v>59</v>
      </c>
      <c r="O13" s="36"/>
      <c r="P13" s="36"/>
      <c r="Q13" s="37" t="s">
        <v>68</v>
      </c>
      <c r="R13" s="37"/>
      <c r="S13" s="37">
        <v>0</v>
      </c>
      <c r="T13" s="37">
        <v>0</v>
      </c>
      <c r="U13" s="37">
        <v>0</v>
      </c>
      <c r="V13" s="37">
        <f t="shared" si="1"/>
        <v>0</v>
      </c>
    </row>
    <row r="14" spans="2:26" ht="36" customHeight="1" thickBot="1" x14ac:dyDescent="0.6">
      <c r="B14" s="23">
        <v>8</v>
      </c>
      <c r="C14" s="20" t="s">
        <v>91</v>
      </c>
      <c r="D14" s="6" t="s">
        <v>38</v>
      </c>
      <c r="E14" s="205"/>
      <c r="F14" s="22" t="s">
        <v>39</v>
      </c>
      <c r="G14" s="43"/>
      <c r="H14" s="43"/>
      <c r="I14" s="43"/>
      <c r="J14" s="43"/>
      <c r="K14" s="37">
        <v>0</v>
      </c>
      <c r="L14" s="37">
        <v>21</v>
      </c>
      <c r="M14" s="37">
        <v>0</v>
      </c>
      <c r="N14" s="36">
        <f t="shared" si="0"/>
        <v>21</v>
      </c>
      <c r="O14" s="36"/>
      <c r="P14" s="36"/>
      <c r="Q14" s="37" t="s">
        <v>68</v>
      </c>
      <c r="R14" s="37"/>
      <c r="S14" s="37">
        <v>0</v>
      </c>
      <c r="T14" s="37">
        <v>10</v>
      </c>
      <c r="U14" s="37">
        <v>0</v>
      </c>
      <c r="V14" s="37">
        <f t="shared" si="1"/>
        <v>10</v>
      </c>
    </row>
    <row r="15" spans="2:26" ht="39" customHeight="1" thickBot="1" x14ac:dyDescent="0.6">
      <c r="B15" s="23">
        <v>9</v>
      </c>
      <c r="C15" s="24" t="s">
        <v>101</v>
      </c>
      <c r="D15" s="13" t="s">
        <v>44</v>
      </c>
      <c r="E15" s="42" t="s">
        <v>45</v>
      </c>
      <c r="F15" s="25" t="s">
        <v>43</v>
      </c>
      <c r="G15" s="47"/>
      <c r="H15" s="47"/>
      <c r="I15" s="47"/>
      <c r="J15" s="47"/>
      <c r="K15" s="37">
        <v>0</v>
      </c>
      <c r="L15" s="37">
        <v>2</v>
      </c>
      <c r="M15" s="37">
        <v>100</v>
      </c>
      <c r="N15" s="36">
        <f t="shared" si="0"/>
        <v>102</v>
      </c>
      <c r="O15" s="36"/>
      <c r="P15" s="36"/>
      <c r="Q15" s="37" t="s">
        <v>68</v>
      </c>
      <c r="R15" s="37" t="s">
        <v>83</v>
      </c>
      <c r="S15" s="37">
        <v>0</v>
      </c>
      <c r="T15" s="37"/>
      <c r="U15" s="37">
        <v>60</v>
      </c>
      <c r="V15" s="37">
        <f t="shared" si="1"/>
        <v>60</v>
      </c>
      <c r="X15" s="54" t="s">
        <v>111</v>
      </c>
      <c r="Y15" s="55"/>
      <c r="Z15" s="55"/>
    </row>
    <row r="16" spans="2:26" ht="36" customHeight="1" thickBot="1" x14ac:dyDescent="0.6">
      <c r="B16" s="23">
        <v>10</v>
      </c>
      <c r="C16" s="20" t="s">
        <v>92</v>
      </c>
      <c r="D16" s="6" t="s">
        <v>47</v>
      </c>
      <c r="E16" s="20" t="s">
        <v>48</v>
      </c>
      <c r="F16" s="22" t="s">
        <v>49</v>
      </c>
      <c r="G16" s="43"/>
      <c r="H16" s="43"/>
      <c r="I16" s="43"/>
      <c r="J16" s="43"/>
      <c r="K16" s="37">
        <v>0</v>
      </c>
      <c r="L16" s="37">
        <v>0</v>
      </c>
      <c r="M16" s="37">
        <v>0</v>
      </c>
      <c r="N16" s="36">
        <f t="shared" si="0"/>
        <v>0</v>
      </c>
      <c r="O16" s="36"/>
      <c r="P16" s="36"/>
      <c r="Q16" s="37"/>
      <c r="R16" s="37"/>
      <c r="S16" s="37">
        <v>0</v>
      </c>
      <c r="T16" s="37">
        <v>0</v>
      </c>
      <c r="U16" s="37">
        <v>0</v>
      </c>
      <c r="V16" s="37">
        <f t="shared" si="1"/>
        <v>0</v>
      </c>
      <c r="X16" s="55" t="s">
        <v>112</v>
      </c>
      <c r="Y16" s="55"/>
      <c r="Z16" s="55"/>
    </row>
    <row r="17" spans="2:23" ht="46.5" customHeight="1" thickBot="1" x14ac:dyDescent="0.6">
      <c r="B17" s="23">
        <v>11</v>
      </c>
      <c r="C17" s="20" t="s">
        <v>95</v>
      </c>
      <c r="D17" s="13" t="s">
        <v>60</v>
      </c>
      <c r="E17" s="24" t="s">
        <v>61</v>
      </c>
      <c r="F17" s="25" t="s">
        <v>62</v>
      </c>
      <c r="G17" s="47"/>
      <c r="H17" s="47"/>
      <c r="I17" s="47"/>
      <c r="J17" s="47"/>
      <c r="K17" s="37">
        <v>10</v>
      </c>
      <c r="L17" s="37">
        <v>0</v>
      </c>
      <c r="M17" s="37">
        <v>0</v>
      </c>
      <c r="N17" s="36">
        <f t="shared" si="0"/>
        <v>10</v>
      </c>
      <c r="O17" s="36"/>
      <c r="P17" s="36"/>
      <c r="Q17" s="37"/>
      <c r="R17" s="37"/>
      <c r="S17" s="37">
        <v>0</v>
      </c>
      <c r="T17" s="37">
        <v>0</v>
      </c>
      <c r="U17" s="37">
        <v>0</v>
      </c>
      <c r="V17" s="37">
        <f t="shared" si="1"/>
        <v>0</v>
      </c>
    </row>
    <row r="18" spans="2:23" ht="37.5" customHeight="1" thickBot="1" x14ac:dyDescent="0.6">
      <c r="B18" s="41">
        <v>12</v>
      </c>
      <c r="C18" s="20" t="s">
        <v>93</v>
      </c>
      <c r="D18" s="6" t="s">
        <v>51</v>
      </c>
      <c r="E18" s="204" t="s">
        <v>56</v>
      </c>
      <c r="F18" s="40" t="s">
        <v>49</v>
      </c>
      <c r="G18" s="43"/>
      <c r="H18" s="43"/>
      <c r="I18" s="43"/>
      <c r="J18" s="43"/>
      <c r="K18" s="37">
        <v>40</v>
      </c>
      <c r="L18" s="37">
        <v>0</v>
      </c>
      <c r="M18" s="37">
        <v>0</v>
      </c>
      <c r="N18" s="36">
        <f t="shared" si="0"/>
        <v>40</v>
      </c>
      <c r="O18" s="36"/>
      <c r="P18" s="36"/>
      <c r="Q18" s="37" t="s">
        <v>68</v>
      </c>
      <c r="R18" s="37"/>
      <c r="S18" s="37">
        <v>27</v>
      </c>
      <c r="T18" s="37">
        <v>0</v>
      </c>
      <c r="U18" s="37">
        <v>0</v>
      </c>
      <c r="V18" s="37">
        <f t="shared" si="1"/>
        <v>27</v>
      </c>
    </row>
    <row r="19" spans="2:23" ht="34.5" customHeight="1" thickBot="1" x14ac:dyDescent="0.6">
      <c r="B19" s="196">
        <v>13</v>
      </c>
      <c r="C19" s="204" t="s">
        <v>94</v>
      </c>
      <c r="D19" s="6" t="s">
        <v>55</v>
      </c>
      <c r="E19" s="209"/>
      <c r="F19" s="204" t="s">
        <v>114</v>
      </c>
      <c r="G19" s="46"/>
      <c r="H19" s="46"/>
      <c r="I19" s="46"/>
      <c r="J19" s="46"/>
      <c r="K19" s="37">
        <v>150</v>
      </c>
      <c r="L19" s="37">
        <v>0</v>
      </c>
      <c r="M19" s="37">
        <v>0</v>
      </c>
      <c r="N19" s="36">
        <f t="shared" si="0"/>
        <v>150</v>
      </c>
      <c r="O19" s="36"/>
      <c r="P19" s="36"/>
      <c r="Q19" s="37" t="s">
        <v>68</v>
      </c>
      <c r="R19" s="37" t="s">
        <v>83</v>
      </c>
      <c r="S19" s="37">
        <v>0</v>
      </c>
      <c r="T19" s="37">
        <v>0</v>
      </c>
      <c r="U19" s="37">
        <v>0</v>
      </c>
      <c r="V19" s="37">
        <f t="shared" si="1"/>
        <v>0</v>
      </c>
    </row>
    <row r="20" spans="2:23" ht="34.5" customHeight="1" thickBot="1" x14ac:dyDescent="0.6">
      <c r="B20" s="198"/>
      <c r="C20" s="205"/>
      <c r="D20" s="6" t="s">
        <v>113</v>
      </c>
      <c r="E20" s="205"/>
      <c r="F20" s="207"/>
      <c r="G20" s="48"/>
      <c r="H20" s="48"/>
      <c r="I20" s="48"/>
      <c r="J20" s="48"/>
      <c r="K20" s="37">
        <v>350</v>
      </c>
      <c r="L20" s="37"/>
      <c r="M20" s="37"/>
      <c r="N20" s="36">
        <f t="shared" si="0"/>
        <v>350</v>
      </c>
      <c r="O20" s="36"/>
      <c r="P20" s="36"/>
      <c r="Q20" s="37" t="s">
        <v>68</v>
      </c>
      <c r="R20" s="37"/>
      <c r="S20" s="37">
        <v>20</v>
      </c>
      <c r="T20" s="37">
        <v>0</v>
      </c>
      <c r="U20" s="37">
        <v>0</v>
      </c>
      <c r="V20" s="37">
        <f t="shared" si="1"/>
        <v>20</v>
      </c>
    </row>
    <row r="21" spans="2:23" ht="40.5" customHeight="1" thickBot="1" x14ac:dyDescent="0.8">
      <c r="B21" s="203" t="s">
        <v>11</v>
      </c>
      <c r="C21" s="203"/>
      <c r="D21" s="203"/>
      <c r="E21" s="203"/>
      <c r="F21" s="203"/>
      <c r="G21" s="44"/>
      <c r="H21" s="44"/>
      <c r="I21" s="44"/>
      <c r="J21" s="44"/>
      <c r="K21" s="36">
        <f>SUM(K4:K20)</f>
        <v>808</v>
      </c>
      <c r="L21" s="36">
        <f t="shared" ref="L21:M21" si="2">SUM(L4:L20)</f>
        <v>82</v>
      </c>
      <c r="M21" s="36">
        <f t="shared" si="2"/>
        <v>250</v>
      </c>
      <c r="N21" s="36">
        <f>M21+L21+K21</f>
        <v>1140</v>
      </c>
      <c r="O21" s="36"/>
      <c r="P21" s="36"/>
      <c r="Q21" s="37" t="s">
        <v>83</v>
      </c>
      <c r="R21" s="37" t="s">
        <v>83</v>
      </c>
      <c r="S21" s="36">
        <f t="shared" ref="S21" si="3">SUM(S4:S20)</f>
        <v>167</v>
      </c>
      <c r="T21" s="36">
        <f t="shared" ref="T21" si="4">SUM(T4:T20)</f>
        <v>10</v>
      </c>
      <c r="U21" s="36">
        <f t="shared" ref="U21" si="5">SUM(U4:U20)</f>
        <v>190</v>
      </c>
      <c r="V21" s="37">
        <f t="shared" si="1"/>
        <v>367</v>
      </c>
      <c r="W21" s="59">
        <f>V21/N21*100</f>
        <v>32.192982456140349</v>
      </c>
    </row>
  </sheetData>
  <mergeCells count="25">
    <mergeCell ref="B1:V1"/>
    <mergeCell ref="F2:F3"/>
    <mergeCell ref="B4:B6"/>
    <mergeCell ref="Q2:R2"/>
    <mergeCell ref="K2:N2"/>
    <mergeCell ref="G2:J2"/>
    <mergeCell ref="G5:G6"/>
    <mergeCell ref="H5:H6"/>
    <mergeCell ref="I5:I6"/>
    <mergeCell ref="J5:J6"/>
    <mergeCell ref="F19:F20"/>
    <mergeCell ref="S2:V2"/>
    <mergeCell ref="B21:F21"/>
    <mergeCell ref="C5:C6"/>
    <mergeCell ref="E4:E6"/>
    <mergeCell ref="E13:E14"/>
    <mergeCell ref="B9:B10"/>
    <mergeCell ref="E9:E10"/>
    <mergeCell ref="B2:B3"/>
    <mergeCell ref="C2:C3"/>
    <mergeCell ref="D2:D3"/>
    <mergeCell ref="C19:C20"/>
    <mergeCell ref="B19:B20"/>
    <mergeCell ref="E18:E20"/>
    <mergeCell ref="E2:E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rightToLeft="1" topLeftCell="A40" workbookViewId="0">
      <selection activeCell="A41" sqref="A41:XFD41"/>
    </sheetView>
  </sheetViews>
  <sheetFormatPr defaultColWidth="9.125" defaultRowHeight="18.75" x14ac:dyDescent="0.5"/>
  <cols>
    <col min="1" max="1" width="1.875" style="1" customWidth="1"/>
    <col min="2" max="2" width="6.125" style="1" customWidth="1"/>
    <col min="3" max="3" width="25.625" style="2" customWidth="1"/>
    <col min="4" max="4" width="45.25" style="1" customWidth="1"/>
    <col min="5" max="5" width="15.125" style="10" customWidth="1"/>
    <col min="6" max="6" width="13.25" style="2" customWidth="1"/>
    <col min="7" max="7" width="8.875" style="1" customWidth="1"/>
    <col min="8" max="16384" width="9.125" style="1"/>
  </cols>
  <sheetData>
    <row r="1" spans="2:12" ht="19.5" thickBot="1" x14ac:dyDescent="0.55000000000000004"/>
    <row r="2" spans="2:12" ht="31.5" customHeight="1" thickBot="1" x14ac:dyDescent="0.55000000000000004">
      <c r="B2" s="194" t="s">
        <v>0</v>
      </c>
      <c r="C2" s="194" t="s">
        <v>1</v>
      </c>
      <c r="D2" s="194" t="s">
        <v>2</v>
      </c>
      <c r="E2" s="194" t="s">
        <v>3</v>
      </c>
      <c r="F2" s="194" t="s">
        <v>4</v>
      </c>
      <c r="G2" s="195" t="s">
        <v>5</v>
      </c>
      <c r="H2" s="195"/>
      <c r="I2" s="195"/>
      <c r="J2" s="195"/>
      <c r="K2" s="195"/>
      <c r="L2" s="195"/>
    </row>
    <row r="3" spans="2:12" ht="38.25" thickBot="1" x14ac:dyDescent="0.55000000000000004">
      <c r="B3" s="194"/>
      <c r="C3" s="194"/>
      <c r="D3" s="194"/>
      <c r="E3" s="194"/>
      <c r="F3" s="194"/>
      <c r="G3" s="192" t="s">
        <v>6</v>
      </c>
      <c r="H3" s="50" t="s">
        <v>7</v>
      </c>
      <c r="I3" s="50" t="s">
        <v>9</v>
      </c>
      <c r="J3" s="194" t="s">
        <v>11</v>
      </c>
      <c r="K3" s="192" t="s">
        <v>12</v>
      </c>
      <c r="L3" s="192" t="s">
        <v>12</v>
      </c>
    </row>
    <row r="4" spans="2:12" ht="19.5" thickBot="1" x14ac:dyDescent="0.55000000000000004">
      <c r="B4" s="194"/>
      <c r="C4" s="194"/>
      <c r="D4" s="194"/>
      <c r="E4" s="194"/>
      <c r="F4" s="194"/>
      <c r="G4" s="192"/>
      <c r="H4" s="50" t="s">
        <v>8</v>
      </c>
      <c r="I4" s="50" t="s">
        <v>10</v>
      </c>
      <c r="J4" s="194"/>
      <c r="K4" s="192"/>
      <c r="L4" s="192"/>
    </row>
    <row r="5" spans="2:12" ht="19.5" thickBot="1" x14ac:dyDescent="0.55000000000000004">
      <c r="B5" s="190">
        <v>1</v>
      </c>
      <c r="C5" s="50" t="s">
        <v>13</v>
      </c>
      <c r="D5" s="191" t="s">
        <v>15</v>
      </c>
      <c r="E5" s="192" t="s">
        <v>16</v>
      </c>
      <c r="F5" s="193" t="s">
        <v>70</v>
      </c>
      <c r="G5" s="193">
        <v>0</v>
      </c>
      <c r="H5" s="193">
        <v>0</v>
      </c>
      <c r="I5" s="193">
        <v>5951</v>
      </c>
      <c r="J5" s="193">
        <v>5951</v>
      </c>
      <c r="K5" s="190">
        <v>0</v>
      </c>
      <c r="L5" s="190">
        <v>0</v>
      </c>
    </row>
    <row r="6" spans="2:12" ht="19.5" thickBot="1" x14ac:dyDescent="0.55000000000000004">
      <c r="B6" s="190"/>
      <c r="C6" s="50" t="s">
        <v>14</v>
      </c>
      <c r="D6" s="191"/>
      <c r="E6" s="192"/>
      <c r="F6" s="193"/>
      <c r="G6" s="193"/>
      <c r="H6" s="193"/>
      <c r="I6" s="193"/>
      <c r="J6" s="193"/>
      <c r="K6" s="190"/>
      <c r="L6" s="190"/>
    </row>
    <row r="7" spans="2:12" ht="19.5" thickBot="1" x14ac:dyDescent="0.55000000000000004">
      <c r="B7" s="196">
        <v>2</v>
      </c>
      <c r="C7" s="50" t="s">
        <v>17</v>
      </c>
      <c r="D7" s="191" t="s">
        <v>19</v>
      </c>
      <c r="E7" s="192" t="s">
        <v>20</v>
      </c>
      <c r="F7" s="193" t="s">
        <v>21</v>
      </c>
      <c r="G7" s="193">
        <v>10</v>
      </c>
      <c r="H7" s="193">
        <v>0</v>
      </c>
      <c r="I7" s="193">
        <v>10</v>
      </c>
      <c r="J7" s="193">
        <v>20</v>
      </c>
      <c r="K7" s="190">
        <v>0</v>
      </c>
      <c r="L7" s="190">
        <v>0</v>
      </c>
    </row>
    <row r="8" spans="2:12" ht="19.5" thickBot="1" x14ac:dyDescent="0.55000000000000004">
      <c r="B8" s="197"/>
      <c r="C8" s="50" t="s">
        <v>18</v>
      </c>
      <c r="D8" s="191"/>
      <c r="E8" s="192"/>
      <c r="F8" s="193"/>
      <c r="G8" s="193"/>
      <c r="H8" s="193"/>
      <c r="I8" s="193"/>
      <c r="J8" s="193"/>
      <c r="K8" s="190"/>
      <c r="L8" s="190"/>
    </row>
    <row r="9" spans="2:12" ht="19.5" thickBot="1" x14ac:dyDescent="0.55000000000000004">
      <c r="B9" s="196">
        <v>3</v>
      </c>
      <c r="C9" s="50" t="s">
        <v>17</v>
      </c>
      <c r="D9" s="191" t="s">
        <v>23</v>
      </c>
      <c r="E9" s="192" t="s">
        <v>24</v>
      </c>
      <c r="F9" s="193" t="s">
        <v>21</v>
      </c>
      <c r="G9" s="193">
        <v>120</v>
      </c>
      <c r="H9" s="193">
        <v>0</v>
      </c>
      <c r="I9" s="193">
        <v>130</v>
      </c>
      <c r="J9" s="193">
        <v>250</v>
      </c>
      <c r="K9" s="190">
        <v>0</v>
      </c>
      <c r="L9" s="190">
        <v>0</v>
      </c>
    </row>
    <row r="10" spans="2:12" ht="19.5" thickBot="1" x14ac:dyDescent="0.55000000000000004">
      <c r="B10" s="197"/>
      <c r="C10" s="50" t="s">
        <v>22</v>
      </c>
      <c r="D10" s="191"/>
      <c r="E10" s="192"/>
      <c r="F10" s="193"/>
      <c r="G10" s="193"/>
      <c r="H10" s="193"/>
      <c r="I10" s="193"/>
      <c r="J10" s="193"/>
      <c r="K10" s="190"/>
      <c r="L10" s="190"/>
    </row>
    <row r="11" spans="2:12" ht="19.5" thickBot="1" x14ac:dyDescent="0.55000000000000004">
      <c r="B11" s="196">
        <v>4</v>
      </c>
      <c r="C11" s="50" t="s">
        <v>25</v>
      </c>
      <c r="D11" s="191" t="s">
        <v>26</v>
      </c>
      <c r="E11" s="192" t="s">
        <v>27</v>
      </c>
      <c r="F11" s="193" t="s">
        <v>70</v>
      </c>
      <c r="G11" s="193">
        <v>0</v>
      </c>
      <c r="H11" s="193">
        <v>0</v>
      </c>
      <c r="I11" s="193">
        <v>23176</v>
      </c>
      <c r="J11" s="193">
        <v>23176</v>
      </c>
      <c r="K11" s="190">
        <v>0</v>
      </c>
      <c r="L11" s="190">
        <v>0</v>
      </c>
    </row>
    <row r="12" spans="2:12" ht="19.5" thickBot="1" x14ac:dyDescent="0.55000000000000004">
      <c r="B12" s="197"/>
      <c r="C12" s="50" t="s">
        <v>14</v>
      </c>
      <c r="D12" s="191"/>
      <c r="E12" s="192"/>
      <c r="F12" s="193"/>
      <c r="G12" s="193"/>
      <c r="H12" s="193"/>
      <c r="I12" s="193"/>
      <c r="J12" s="193"/>
      <c r="K12" s="190"/>
      <c r="L12" s="190"/>
    </row>
    <row r="13" spans="2:12" ht="38.25" customHeight="1" thickBot="1" x14ac:dyDescent="0.55000000000000004">
      <c r="B13" s="196">
        <v>4</v>
      </c>
      <c r="C13" s="50" t="s">
        <v>29</v>
      </c>
      <c r="D13" s="6" t="s">
        <v>32</v>
      </c>
      <c r="E13" s="50" t="s">
        <v>33</v>
      </c>
      <c r="F13" s="43" t="s">
        <v>34</v>
      </c>
      <c r="G13" s="193">
        <v>619</v>
      </c>
      <c r="H13" s="193">
        <v>0</v>
      </c>
      <c r="I13" s="193">
        <v>0</v>
      </c>
      <c r="J13" s="193">
        <v>619</v>
      </c>
      <c r="K13" s="190">
        <v>21</v>
      </c>
      <c r="L13" s="190" t="s">
        <v>35</v>
      </c>
    </row>
    <row r="14" spans="2:12" ht="33" customHeight="1" thickBot="1" x14ac:dyDescent="0.55000000000000004">
      <c r="B14" s="197"/>
      <c r="C14" s="50" t="s">
        <v>18</v>
      </c>
      <c r="D14" s="6"/>
      <c r="E14" s="50"/>
      <c r="F14" s="43"/>
      <c r="G14" s="193"/>
      <c r="H14" s="193"/>
      <c r="I14" s="193"/>
      <c r="J14" s="193"/>
      <c r="K14" s="190"/>
      <c r="L14" s="190"/>
    </row>
    <row r="15" spans="2:12" ht="24.75" customHeight="1" thickBot="1" x14ac:dyDescent="0.55000000000000004">
      <c r="B15" s="196">
        <v>5</v>
      </c>
      <c r="C15" s="50" t="s">
        <v>30</v>
      </c>
      <c r="D15" s="6"/>
      <c r="E15" s="50"/>
      <c r="F15" s="43"/>
      <c r="G15" s="193"/>
      <c r="H15" s="193"/>
      <c r="I15" s="193"/>
      <c r="J15" s="193"/>
      <c r="K15" s="190"/>
      <c r="L15" s="190"/>
    </row>
    <row r="16" spans="2:12" ht="32.25" customHeight="1" thickBot="1" x14ac:dyDescent="0.55000000000000004">
      <c r="B16" s="197"/>
      <c r="C16" s="50" t="s">
        <v>31</v>
      </c>
      <c r="D16" s="6"/>
      <c r="E16" s="50"/>
      <c r="F16" s="43"/>
      <c r="G16" s="193"/>
      <c r="H16" s="193"/>
      <c r="I16" s="193"/>
      <c r="J16" s="193"/>
      <c r="K16" s="190"/>
      <c r="L16" s="190"/>
    </row>
    <row r="17" spans="2:12" ht="15.75" customHeight="1" thickBot="1" x14ac:dyDescent="0.55000000000000004">
      <c r="B17" s="196">
        <v>6</v>
      </c>
      <c r="C17" s="50" t="s">
        <v>36</v>
      </c>
      <c r="D17" s="6" t="s">
        <v>38</v>
      </c>
      <c r="E17" s="50" t="s">
        <v>33</v>
      </c>
      <c r="F17" s="43" t="s">
        <v>39</v>
      </c>
      <c r="G17" s="193">
        <v>0</v>
      </c>
      <c r="H17" s="193">
        <v>0</v>
      </c>
      <c r="I17" s="193">
        <v>3</v>
      </c>
      <c r="J17" s="193">
        <v>3</v>
      </c>
      <c r="K17" s="190">
        <v>0</v>
      </c>
      <c r="L17" s="190">
        <v>0</v>
      </c>
    </row>
    <row r="18" spans="2:12" ht="19.5" thickBot="1" x14ac:dyDescent="0.55000000000000004">
      <c r="B18" s="197"/>
      <c r="C18" s="50" t="s">
        <v>37</v>
      </c>
      <c r="D18" s="6"/>
      <c r="E18" s="50"/>
      <c r="F18" s="43"/>
      <c r="G18" s="193"/>
      <c r="H18" s="193"/>
      <c r="I18" s="193"/>
      <c r="J18" s="193"/>
      <c r="K18" s="190"/>
      <c r="L18" s="190"/>
    </row>
    <row r="19" spans="2:12" ht="15.75" customHeight="1" thickBot="1" x14ac:dyDescent="0.55000000000000004">
      <c r="B19" s="196">
        <v>7</v>
      </c>
      <c r="C19" s="50" t="s">
        <v>40</v>
      </c>
      <c r="D19" s="6" t="s">
        <v>41</v>
      </c>
      <c r="E19" s="50" t="s">
        <v>42</v>
      </c>
      <c r="F19" s="43" t="s">
        <v>43</v>
      </c>
      <c r="G19" s="193">
        <v>0</v>
      </c>
      <c r="H19" s="193">
        <v>0</v>
      </c>
      <c r="I19" s="193">
        <v>1</v>
      </c>
      <c r="J19" s="193">
        <v>1</v>
      </c>
      <c r="K19" s="190">
        <v>1</v>
      </c>
      <c r="L19" s="190">
        <v>100</v>
      </c>
    </row>
    <row r="20" spans="2:12" ht="19.5" thickBot="1" x14ac:dyDescent="0.55000000000000004">
      <c r="B20" s="198"/>
      <c r="C20" s="7">
        <v>35491</v>
      </c>
      <c r="D20" s="6"/>
      <c r="E20" s="50"/>
      <c r="F20" s="43"/>
      <c r="G20" s="193"/>
      <c r="H20" s="193"/>
      <c r="I20" s="193"/>
      <c r="J20" s="193"/>
      <c r="K20" s="190"/>
      <c r="L20" s="190"/>
    </row>
    <row r="21" spans="2:12" ht="33" customHeight="1" thickBot="1" x14ac:dyDescent="0.55000000000000004">
      <c r="B21" s="45">
        <v>8</v>
      </c>
      <c r="C21" s="46" t="s">
        <v>101</v>
      </c>
      <c r="D21" s="13" t="s">
        <v>44</v>
      </c>
      <c r="E21" s="46" t="s">
        <v>45</v>
      </c>
      <c r="F21" s="47" t="s">
        <v>43</v>
      </c>
      <c r="G21" s="51"/>
      <c r="H21" s="51">
        <v>100</v>
      </c>
      <c r="I21" s="51">
        <v>1000</v>
      </c>
      <c r="J21" s="51">
        <v>1100</v>
      </c>
      <c r="K21" s="52">
        <v>1000</v>
      </c>
      <c r="L21" s="52">
        <v>91</v>
      </c>
    </row>
    <row r="22" spans="2:12" ht="27" customHeight="1" thickBot="1" x14ac:dyDescent="0.55000000000000004">
      <c r="B22" s="196">
        <v>9</v>
      </c>
      <c r="C22" s="50" t="s">
        <v>46</v>
      </c>
      <c r="D22" s="6" t="s">
        <v>47</v>
      </c>
      <c r="E22" s="50" t="s">
        <v>48</v>
      </c>
      <c r="F22" s="43" t="s">
        <v>49</v>
      </c>
      <c r="G22" s="193">
        <v>200</v>
      </c>
      <c r="H22" s="193">
        <v>0</v>
      </c>
      <c r="I22" s="193">
        <v>0</v>
      </c>
      <c r="J22" s="193">
        <v>200</v>
      </c>
      <c r="K22" s="190">
        <v>0</v>
      </c>
      <c r="L22" s="190">
        <v>0</v>
      </c>
    </row>
    <row r="23" spans="2:12" ht="19.5" thickBot="1" x14ac:dyDescent="0.55000000000000004">
      <c r="B23" s="198"/>
      <c r="C23" s="50" t="s">
        <v>22</v>
      </c>
      <c r="D23" s="6"/>
      <c r="E23" s="50"/>
      <c r="F23" s="43"/>
      <c r="G23" s="193"/>
      <c r="H23" s="193"/>
      <c r="I23" s="193"/>
      <c r="J23" s="193"/>
      <c r="K23" s="190"/>
      <c r="L23" s="190"/>
    </row>
    <row r="24" spans="2:12" ht="15.75" customHeight="1" thickBot="1" x14ac:dyDescent="0.55000000000000004">
      <c r="B24" s="196">
        <v>10</v>
      </c>
      <c r="C24" s="50" t="s">
        <v>50</v>
      </c>
      <c r="D24" s="6" t="s">
        <v>51</v>
      </c>
      <c r="E24" s="50" t="s">
        <v>52</v>
      </c>
      <c r="F24" s="43" t="s">
        <v>49</v>
      </c>
      <c r="G24" s="193">
        <v>0</v>
      </c>
      <c r="H24" s="193">
        <v>400</v>
      </c>
      <c r="I24" s="193">
        <v>0</v>
      </c>
      <c r="J24" s="193">
        <v>400</v>
      </c>
      <c r="K24" s="190">
        <v>270</v>
      </c>
      <c r="L24" s="190">
        <v>68</v>
      </c>
    </row>
    <row r="25" spans="2:12" ht="19.5" thickBot="1" x14ac:dyDescent="0.55000000000000004">
      <c r="B25" s="198"/>
      <c r="C25" s="7">
        <v>35585</v>
      </c>
      <c r="D25" s="6"/>
      <c r="E25" s="50"/>
      <c r="F25" s="43"/>
      <c r="G25" s="193"/>
      <c r="H25" s="193"/>
      <c r="I25" s="193"/>
      <c r="J25" s="193"/>
      <c r="K25" s="190"/>
      <c r="L25" s="190"/>
    </row>
    <row r="26" spans="2:12" ht="15.75" customHeight="1" thickBot="1" x14ac:dyDescent="0.55000000000000004">
      <c r="B26" s="196">
        <v>11</v>
      </c>
      <c r="C26" s="50" t="s">
        <v>53</v>
      </c>
      <c r="D26" s="6" t="s">
        <v>55</v>
      </c>
      <c r="E26" s="50" t="s">
        <v>56</v>
      </c>
      <c r="F26" s="43" t="s">
        <v>57</v>
      </c>
      <c r="G26" s="193">
        <v>500</v>
      </c>
      <c r="H26" s="193">
        <v>0</v>
      </c>
      <c r="I26" s="193">
        <v>0</v>
      </c>
      <c r="J26" s="193">
        <v>500</v>
      </c>
      <c r="K26" s="190">
        <v>0</v>
      </c>
      <c r="L26" s="190">
        <v>0</v>
      </c>
    </row>
    <row r="27" spans="2:12" ht="19.5" thickBot="1" x14ac:dyDescent="0.55000000000000004">
      <c r="B27" s="198"/>
      <c r="C27" s="50" t="s">
        <v>54</v>
      </c>
      <c r="D27" s="6"/>
      <c r="E27" s="50"/>
      <c r="F27" s="43"/>
      <c r="G27" s="193"/>
      <c r="H27" s="193"/>
      <c r="I27" s="193"/>
      <c r="J27" s="193"/>
      <c r="K27" s="190"/>
      <c r="L27" s="190"/>
    </row>
    <row r="28" spans="2:12" ht="23.25" customHeight="1" thickBot="1" x14ac:dyDescent="0.55000000000000004">
      <c r="B28" s="196">
        <v>10</v>
      </c>
      <c r="C28" s="50" t="s">
        <v>59</v>
      </c>
      <c r="D28" s="6" t="s">
        <v>60</v>
      </c>
      <c r="E28" s="50" t="s">
        <v>61</v>
      </c>
      <c r="F28" s="43" t="s">
        <v>62</v>
      </c>
      <c r="G28" s="193">
        <v>10</v>
      </c>
      <c r="H28" s="193">
        <v>0</v>
      </c>
      <c r="I28" s="193">
        <v>0</v>
      </c>
      <c r="J28" s="193">
        <v>10</v>
      </c>
      <c r="K28" s="190">
        <v>0</v>
      </c>
      <c r="L28" s="190">
        <v>0</v>
      </c>
    </row>
    <row r="29" spans="2:12" ht="19.5" thickBot="1" x14ac:dyDescent="0.55000000000000004">
      <c r="B29" s="198"/>
      <c r="C29" s="50" t="s">
        <v>31</v>
      </c>
      <c r="D29" s="6"/>
      <c r="E29" s="50"/>
      <c r="F29" s="43"/>
      <c r="G29" s="193"/>
      <c r="H29" s="193"/>
      <c r="I29" s="193"/>
      <c r="J29" s="193"/>
      <c r="K29" s="190"/>
      <c r="L29" s="190"/>
    </row>
    <row r="30" spans="2:12" ht="24" customHeight="1" thickBot="1" x14ac:dyDescent="0.55000000000000004">
      <c r="B30" s="196">
        <v>11</v>
      </c>
      <c r="C30" s="50" t="s">
        <v>63</v>
      </c>
      <c r="D30" s="50" t="s">
        <v>71</v>
      </c>
      <c r="E30" s="204" t="s">
        <v>61</v>
      </c>
      <c r="F30" s="206" t="s">
        <v>62</v>
      </c>
      <c r="G30" s="193">
        <v>10</v>
      </c>
      <c r="H30" s="193">
        <v>0</v>
      </c>
      <c r="I30" s="193">
        <v>0</v>
      </c>
      <c r="J30" s="193">
        <v>10</v>
      </c>
      <c r="K30" s="190">
        <v>0</v>
      </c>
      <c r="L30" s="190">
        <v>0</v>
      </c>
    </row>
    <row r="31" spans="2:12" ht="21" customHeight="1" thickBot="1" x14ac:dyDescent="0.55000000000000004">
      <c r="B31" s="198"/>
      <c r="C31" s="50" t="s">
        <v>18</v>
      </c>
      <c r="D31" s="43" t="s">
        <v>31</v>
      </c>
      <c r="E31" s="205"/>
      <c r="F31" s="207"/>
      <c r="G31" s="193"/>
      <c r="H31" s="193"/>
      <c r="I31" s="193"/>
      <c r="J31" s="193"/>
      <c r="K31" s="190"/>
      <c r="L31" s="190"/>
    </row>
    <row r="32" spans="2:12" ht="27.75" customHeight="1" thickBot="1" x14ac:dyDescent="0.55000000000000004">
      <c r="B32" s="17">
        <v>12</v>
      </c>
      <c r="C32" s="50" t="s">
        <v>64</v>
      </c>
      <c r="D32" s="49" t="s">
        <v>65</v>
      </c>
      <c r="E32" s="50" t="s">
        <v>66</v>
      </c>
      <c r="F32" s="43" t="s">
        <v>67</v>
      </c>
      <c r="G32" s="193">
        <v>0</v>
      </c>
      <c r="H32" s="193">
        <v>0</v>
      </c>
      <c r="I32" s="193" t="s">
        <v>68</v>
      </c>
      <c r="J32" s="193" t="s">
        <v>68</v>
      </c>
      <c r="K32" s="190">
        <v>0</v>
      </c>
      <c r="L32" s="190">
        <v>0</v>
      </c>
    </row>
    <row r="33" spans="2:12" ht="24.75" customHeight="1" thickBot="1" x14ac:dyDescent="0.55000000000000004">
      <c r="B33" s="18">
        <v>13</v>
      </c>
      <c r="C33" s="50" t="s">
        <v>73</v>
      </c>
      <c r="D33" s="43" t="s">
        <v>72</v>
      </c>
      <c r="E33" s="50" t="s">
        <v>66</v>
      </c>
      <c r="F33" s="43" t="s">
        <v>67</v>
      </c>
      <c r="G33" s="193"/>
      <c r="H33" s="193"/>
      <c r="I33" s="193"/>
      <c r="J33" s="193"/>
      <c r="K33" s="190"/>
      <c r="L33" s="190"/>
    </row>
    <row r="34" spans="2:12" ht="36.75" customHeight="1" thickBot="1" x14ac:dyDescent="0.55000000000000004">
      <c r="B34" s="43">
        <v>14</v>
      </c>
      <c r="C34" s="50" t="s">
        <v>74</v>
      </c>
      <c r="D34" s="49" t="s">
        <v>76</v>
      </c>
      <c r="E34" s="43" t="s">
        <v>77</v>
      </c>
      <c r="F34" s="43" t="s">
        <v>67</v>
      </c>
      <c r="G34" s="51">
        <v>0</v>
      </c>
      <c r="H34" s="51">
        <v>0</v>
      </c>
      <c r="I34" s="51">
        <v>0</v>
      </c>
      <c r="J34" s="51">
        <v>0</v>
      </c>
      <c r="K34" s="52">
        <v>0</v>
      </c>
      <c r="L34" s="52">
        <v>0</v>
      </c>
    </row>
    <row r="35" spans="2:12" ht="36.75" customHeight="1" thickBot="1" x14ac:dyDescent="0.55000000000000004">
      <c r="B35" s="43">
        <v>15</v>
      </c>
      <c r="C35" s="50" t="s">
        <v>75</v>
      </c>
      <c r="D35" s="49" t="s">
        <v>76</v>
      </c>
      <c r="E35" s="43" t="s">
        <v>42</v>
      </c>
      <c r="F35" s="43" t="s">
        <v>67</v>
      </c>
      <c r="G35" s="51">
        <v>0</v>
      </c>
      <c r="H35" s="51">
        <v>0</v>
      </c>
      <c r="I35" s="51">
        <v>0</v>
      </c>
      <c r="J35" s="51">
        <v>0</v>
      </c>
      <c r="K35" s="52">
        <v>0</v>
      </c>
      <c r="L35" s="52">
        <v>0</v>
      </c>
    </row>
    <row r="36" spans="2:12" ht="36.75" customHeight="1" thickBot="1" x14ac:dyDescent="0.55000000000000004">
      <c r="B36" s="43">
        <v>16</v>
      </c>
      <c r="C36" s="50" t="s">
        <v>107</v>
      </c>
      <c r="D36" s="49" t="s">
        <v>108</v>
      </c>
      <c r="E36" s="43" t="s">
        <v>109</v>
      </c>
      <c r="F36" s="43" t="s">
        <v>49</v>
      </c>
      <c r="G36" s="51"/>
      <c r="H36" s="51">
        <v>50</v>
      </c>
      <c r="I36" s="51"/>
      <c r="J36" s="51"/>
      <c r="K36" s="52"/>
      <c r="L36" s="52"/>
    </row>
    <row r="37" spans="2:12" ht="36.75" customHeight="1" thickBot="1" x14ac:dyDescent="0.55000000000000004">
      <c r="B37" s="43">
        <v>17</v>
      </c>
      <c r="C37" s="50" t="s">
        <v>106</v>
      </c>
      <c r="D37" s="49" t="s">
        <v>110</v>
      </c>
      <c r="E37" s="43" t="s">
        <v>16</v>
      </c>
      <c r="F37" s="43" t="s">
        <v>21</v>
      </c>
      <c r="G37" s="51">
        <v>0</v>
      </c>
      <c r="H37" s="51">
        <v>40</v>
      </c>
      <c r="I37" s="51">
        <v>0</v>
      </c>
      <c r="J37" s="51">
        <f>I37+H37+G37</f>
        <v>40</v>
      </c>
      <c r="K37" s="52"/>
      <c r="L37" s="52"/>
    </row>
    <row r="38" spans="2:12" ht="36.75" customHeight="1" thickBot="1" x14ac:dyDescent="0.55000000000000004">
      <c r="B38" s="43">
        <v>18</v>
      </c>
      <c r="C38" s="50" t="s">
        <v>102</v>
      </c>
      <c r="D38" s="49" t="s">
        <v>103</v>
      </c>
      <c r="E38" s="43" t="s">
        <v>104</v>
      </c>
      <c r="F38" s="43" t="s">
        <v>105</v>
      </c>
      <c r="G38" s="51">
        <v>62</v>
      </c>
      <c r="H38" s="51">
        <v>0</v>
      </c>
      <c r="I38" s="51">
        <v>0</v>
      </c>
      <c r="J38" s="51">
        <f>I38+H38+G38</f>
        <v>62</v>
      </c>
      <c r="K38" s="52"/>
      <c r="L38" s="52"/>
    </row>
    <row r="39" spans="2:12" ht="36.75" customHeight="1" thickBot="1" x14ac:dyDescent="0.55000000000000004">
      <c r="B39" s="43">
        <v>19</v>
      </c>
      <c r="C39" s="50"/>
      <c r="D39" s="49"/>
      <c r="E39" s="43"/>
      <c r="F39" s="43"/>
      <c r="G39" s="51"/>
      <c r="H39" s="51"/>
      <c r="I39" s="51"/>
      <c r="J39" s="51"/>
      <c r="K39" s="52"/>
      <c r="L39" s="52"/>
    </row>
    <row r="40" spans="2:12" ht="36.75" customHeight="1" thickBot="1" x14ac:dyDescent="0.55000000000000004">
      <c r="B40" s="43">
        <v>20</v>
      </c>
      <c r="C40" s="50"/>
      <c r="D40" s="49"/>
      <c r="E40" s="43"/>
      <c r="F40" s="43"/>
      <c r="G40" s="51"/>
      <c r="H40" s="51"/>
      <c r="I40" s="51"/>
      <c r="J40" s="51"/>
      <c r="K40" s="52"/>
      <c r="L40" s="52"/>
    </row>
    <row r="41" spans="2:12" ht="34.5" customHeight="1" thickBot="1" x14ac:dyDescent="0.55000000000000004">
      <c r="B41" s="202" t="s">
        <v>69</v>
      </c>
      <c r="C41" s="202"/>
      <c r="D41" s="202"/>
      <c r="E41" s="202"/>
      <c r="F41" s="202"/>
      <c r="G41" s="51">
        <v>0</v>
      </c>
      <c r="H41" s="51">
        <v>0</v>
      </c>
      <c r="I41" s="51">
        <v>10000</v>
      </c>
      <c r="J41" s="51">
        <v>10000</v>
      </c>
      <c r="K41" s="52">
        <v>7000</v>
      </c>
      <c r="L41" s="52">
        <v>70</v>
      </c>
    </row>
    <row r="42" spans="2:12" ht="37.5" customHeight="1" thickBot="1" x14ac:dyDescent="0.55000000000000004">
      <c r="B42" s="203" t="s">
        <v>11</v>
      </c>
      <c r="C42" s="203"/>
      <c r="D42" s="203"/>
      <c r="E42" s="203"/>
      <c r="F42" s="203"/>
      <c r="G42" s="15">
        <f>1319+62</f>
        <v>1381</v>
      </c>
      <c r="H42" s="15">
        <f>500+50+40</f>
        <v>590</v>
      </c>
      <c r="I42" s="15">
        <v>40271</v>
      </c>
      <c r="J42" s="15">
        <f>I42+H42+G42</f>
        <v>42242</v>
      </c>
      <c r="K42" s="16">
        <v>8292</v>
      </c>
      <c r="L42" s="16">
        <v>20</v>
      </c>
    </row>
  </sheetData>
  <mergeCells count="117">
    <mergeCell ref="B41:F41"/>
    <mergeCell ref="B42:F42"/>
    <mergeCell ref="L30:L31"/>
    <mergeCell ref="G32:G33"/>
    <mergeCell ref="H32:H33"/>
    <mergeCell ref="I32:I33"/>
    <mergeCell ref="J32:J33"/>
    <mergeCell ref="K32:K33"/>
    <mergeCell ref="L32:L33"/>
    <mergeCell ref="K28:K29"/>
    <mergeCell ref="L28:L29"/>
    <mergeCell ref="B30:B31"/>
    <mergeCell ref="E30:E31"/>
    <mergeCell ref="F30:F31"/>
    <mergeCell ref="G30:G31"/>
    <mergeCell ref="H30:H31"/>
    <mergeCell ref="I30:I31"/>
    <mergeCell ref="J30:J31"/>
    <mergeCell ref="K30:K31"/>
    <mergeCell ref="B28:B29"/>
    <mergeCell ref="G28:G29"/>
    <mergeCell ref="H28:H29"/>
    <mergeCell ref="I28:I29"/>
    <mergeCell ref="J28:J29"/>
    <mergeCell ref="L24:L25"/>
    <mergeCell ref="B26:B27"/>
    <mergeCell ref="G26:G27"/>
    <mergeCell ref="H26:H27"/>
    <mergeCell ref="I26:I27"/>
    <mergeCell ref="J26:J27"/>
    <mergeCell ref="K26:K27"/>
    <mergeCell ref="L26:L27"/>
    <mergeCell ref="B24:B25"/>
    <mergeCell ref="G24:G25"/>
    <mergeCell ref="H24:H25"/>
    <mergeCell ref="I24:I25"/>
    <mergeCell ref="J24:J25"/>
    <mergeCell ref="K24:K25"/>
    <mergeCell ref="L19:L20"/>
    <mergeCell ref="B22:B23"/>
    <mergeCell ref="G22:G23"/>
    <mergeCell ref="H22:H23"/>
    <mergeCell ref="I22:I23"/>
    <mergeCell ref="J22:J23"/>
    <mergeCell ref="K22:K23"/>
    <mergeCell ref="L22:L23"/>
    <mergeCell ref="B19:B20"/>
    <mergeCell ref="G19:G20"/>
    <mergeCell ref="H19:H20"/>
    <mergeCell ref="I19:I20"/>
    <mergeCell ref="J19:J20"/>
    <mergeCell ref="K19:K20"/>
    <mergeCell ref="B13:B14"/>
    <mergeCell ref="G13:G16"/>
    <mergeCell ref="H13:H16"/>
    <mergeCell ref="I13:I16"/>
    <mergeCell ref="J13:J16"/>
    <mergeCell ref="K13:K16"/>
    <mergeCell ref="L13:L16"/>
    <mergeCell ref="B15:B16"/>
    <mergeCell ref="B17:B18"/>
    <mergeCell ref="G17:G18"/>
    <mergeCell ref="H17:H18"/>
    <mergeCell ref="I17:I18"/>
    <mergeCell ref="J17:J18"/>
    <mergeCell ref="K17:K18"/>
    <mergeCell ref="L17:L18"/>
    <mergeCell ref="L9:L10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I5:I6"/>
    <mergeCell ref="J5:J6"/>
    <mergeCell ref="K5:K6"/>
    <mergeCell ref="L5:L6"/>
    <mergeCell ref="B7:B8"/>
    <mergeCell ref="D7:D8"/>
    <mergeCell ref="E7:E8"/>
    <mergeCell ref="F7:F8"/>
    <mergeCell ref="G7:G8"/>
    <mergeCell ref="H7:H8"/>
    <mergeCell ref="B5:B6"/>
    <mergeCell ref="D5:D6"/>
    <mergeCell ref="E5:E6"/>
    <mergeCell ref="F5:F6"/>
    <mergeCell ref="G5:G6"/>
    <mergeCell ref="H5:H6"/>
    <mergeCell ref="I7:I8"/>
    <mergeCell ref="J7:J8"/>
    <mergeCell ref="K7:K8"/>
    <mergeCell ref="L7:L8"/>
    <mergeCell ref="B2:B4"/>
    <mergeCell ref="C2:C4"/>
    <mergeCell ref="D2:D4"/>
    <mergeCell ref="E2:E4"/>
    <mergeCell ref="F2:F4"/>
    <mergeCell ref="G2:L2"/>
    <mergeCell ref="G3:G4"/>
    <mergeCell ref="J3:J4"/>
    <mergeCell ref="K3:K4"/>
    <mergeCell ref="L3:L4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AA29"/>
  <sheetViews>
    <sheetView rightToLeft="1" tabSelected="1" topLeftCell="D1" zoomScale="48" zoomScaleNormal="48" workbookViewId="0">
      <pane ySplit="3" topLeftCell="A4" activePane="bottomLeft" state="frozen"/>
      <selection pane="bottomLeft" activeCell="Z1" sqref="Z1"/>
    </sheetView>
  </sheetViews>
  <sheetFormatPr defaultColWidth="9.125" defaultRowHeight="20.25" x14ac:dyDescent="0.55000000000000004"/>
  <cols>
    <col min="1" max="2" width="9.125" style="32"/>
    <col min="3" max="3" width="2" style="32" customWidth="1"/>
    <col min="4" max="4" width="6.375" style="1" customWidth="1"/>
    <col min="5" max="5" width="34.75" style="2" customWidth="1"/>
    <col min="6" max="6" width="33.25" style="10" customWidth="1"/>
    <col min="7" max="7" width="17.625" style="2" customWidth="1"/>
    <col min="8" max="8" width="42.25" style="1" customWidth="1"/>
    <col min="9" max="9" width="9.625" style="2" customWidth="1"/>
    <col min="10" max="10" width="11.25" style="2" customWidth="1"/>
    <col min="11" max="11" width="10.25" style="2" customWidth="1"/>
    <col min="12" max="12" width="11.25" style="2" customWidth="1"/>
    <col min="13" max="13" width="10.375" style="32" customWidth="1"/>
    <col min="14" max="14" width="11.75" style="32" customWidth="1"/>
    <col min="15" max="15" width="11.375" style="32" customWidth="1"/>
    <col min="16" max="16" width="11.625" style="32" customWidth="1"/>
    <col min="17" max="17" width="13.125" style="32" customWidth="1"/>
    <col min="18" max="18" width="10" style="32" customWidth="1"/>
    <col min="19" max="19" width="11.625" style="32" customWidth="1"/>
    <col min="20" max="20" width="12.25" style="32" customWidth="1"/>
    <col min="21" max="21" width="10.125" style="32" customWidth="1"/>
    <col min="22" max="22" width="12.75" style="32" customWidth="1"/>
    <col min="23" max="23" width="11.375" style="32" customWidth="1"/>
    <col min="24" max="24" width="13.5" style="32" customWidth="1"/>
    <col min="25" max="25" width="11.5" style="32" customWidth="1"/>
    <col min="26" max="16384" width="9.125" style="32"/>
  </cols>
  <sheetData>
    <row r="1" spans="4:27" ht="37.5" customHeight="1" thickBot="1" x14ac:dyDescent="0.6">
      <c r="D1" s="239" t="s">
        <v>155</v>
      </c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</row>
    <row r="2" spans="4:27" ht="60" customHeight="1" thickBot="1" x14ac:dyDescent="0.6">
      <c r="D2" s="240" t="s">
        <v>0</v>
      </c>
      <c r="E2" s="240" t="s">
        <v>1</v>
      </c>
      <c r="F2" s="240" t="s">
        <v>3</v>
      </c>
      <c r="G2" s="240" t="s">
        <v>4</v>
      </c>
      <c r="H2" s="240" t="s">
        <v>2</v>
      </c>
      <c r="I2" s="242" t="s">
        <v>123</v>
      </c>
      <c r="J2" s="243"/>
      <c r="K2" s="243"/>
      <c r="L2" s="244"/>
      <c r="M2" s="245" t="s">
        <v>122</v>
      </c>
      <c r="N2" s="248"/>
      <c r="O2" s="248"/>
      <c r="P2" s="248"/>
      <c r="Q2" s="248"/>
      <c r="R2" s="246"/>
      <c r="S2" s="245" t="s">
        <v>79</v>
      </c>
      <c r="T2" s="246"/>
      <c r="U2" s="247" t="s">
        <v>124</v>
      </c>
      <c r="V2" s="247"/>
      <c r="W2" s="247"/>
      <c r="X2" s="247"/>
      <c r="Y2" s="249" t="s">
        <v>133</v>
      </c>
    </row>
    <row r="3" spans="4:27" ht="69.75" customHeight="1" thickBot="1" x14ac:dyDescent="0.6">
      <c r="D3" s="240"/>
      <c r="E3" s="241"/>
      <c r="F3" s="241"/>
      <c r="G3" s="241"/>
      <c r="H3" s="241"/>
      <c r="I3" s="75" t="s">
        <v>6</v>
      </c>
      <c r="J3" s="76" t="s">
        <v>80</v>
      </c>
      <c r="K3" s="76" t="s">
        <v>125</v>
      </c>
      <c r="L3" s="76" t="s">
        <v>58</v>
      </c>
      <c r="M3" s="75" t="s">
        <v>6</v>
      </c>
      <c r="N3" s="76" t="s">
        <v>80</v>
      </c>
      <c r="O3" s="76" t="s">
        <v>78</v>
      </c>
      <c r="P3" s="76" t="s">
        <v>58</v>
      </c>
      <c r="Q3" s="75" t="s">
        <v>129</v>
      </c>
      <c r="R3" s="75" t="s">
        <v>119</v>
      </c>
      <c r="S3" s="75" t="s">
        <v>81</v>
      </c>
      <c r="T3" s="75" t="s">
        <v>82</v>
      </c>
      <c r="U3" s="75" t="s">
        <v>6</v>
      </c>
      <c r="V3" s="76" t="s">
        <v>80</v>
      </c>
      <c r="W3" s="76" t="s">
        <v>78</v>
      </c>
      <c r="X3" s="76" t="s">
        <v>28</v>
      </c>
      <c r="Y3" s="250"/>
    </row>
    <row r="4" spans="4:27" s="61" customFormat="1" ht="60" customHeight="1" x14ac:dyDescent="0.55000000000000004">
      <c r="D4" s="251">
        <v>1</v>
      </c>
      <c r="E4" s="253" t="s">
        <v>117</v>
      </c>
      <c r="F4" s="258" t="s">
        <v>16</v>
      </c>
      <c r="G4" s="262" t="s">
        <v>89</v>
      </c>
      <c r="H4" s="93" t="s">
        <v>87</v>
      </c>
      <c r="I4" s="237">
        <v>5000</v>
      </c>
      <c r="J4" s="237">
        <v>0</v>
      </c>
      <c r="K4" s="237">
        <v>0</v>
      </c>
      <c r="L4" s="237">
        <f>K4+J4+I4</f>
        <v>5000</v>
      </c>
      <c r="M4" s="100">
        <v>46</v>
      </c>
      <c r="N4" s="101">
        <v>0</v>
      </c>
      <c r="O4" s="101">
        <v>0</v>
      </c>
      <c r="P4" s="100">
        <f t="shared" ref="P4:P26" si="0">M4+N4+O4</f>
        <v>46</v>
      </c>
      <c r="Q4" s="77" t="s">
        <v>120</v>
      </c>
      <c r="R4" s="78" t="s">
        <v>121</v>
      </c>
      <c r="S4" s="234"/>
      <c r="T4" s="234" t="s">
        <v>68</v>
      </c>
      <c r="U4" s="101">
        <v>0</v>
      </c>
      <c r="V4" s="101">
        <v>0</v>
      </c>
      <c r="W4" s="101">
        <v>0</v>
      </c>
      <c r="X4" s="101">
        <f t="shared" ref="X4:X26" si="1">W4+V4+U4</f>
        <v>0</v>
      </c>
      <c r="Y4" s="123">
        <f>X4/P4*100</f>
        <v>0</v>
      </c>
    </row>
    <row r="5" spans="4:27" s="61" customFormat="1" ht="43.5" customHeight="1" thickBot="1" x14ac:dyDescent="0.6">
      <c r="D5" s="252"/>
      <c r="E5" s="254"/>
      <c r="F5" s="259"/>
      <c r="G5" s="263"/>
      <c r="H5" s="157" t="s">
        <v>88</v>
      </c>
      <c r="I5" s="238"/>
      <c r="J5" s="238"/>
      <c r="K5" s="238"/>
      <c r="L5" s="238"/>
      <c r="M5" s="118">
        <v>82</v>
      </c>
      <c r="N5" s="117"/>
      <c r="O5" s="117"/>
      <c r="P5" s="118">
        <f t="shared" si="0"/>
        <v>82</v>
      </c>
      <c r="Q5" s="158" t="s">
        <v>120</v>
      </c>
      <c r="R5" s="159" t="s">
        <v>121</v>
      </c>
      <c r="S5" s="235"/>
      <c r="T5" s="235"/>
      <c r="U5" s="117">
        <v>0</v>
      </c>
      <c r="V5" s="117">
        <v>0</v>
      </c>
      <c r="W5" s="117">
        <v>0</v>
      </c>
      <c r="X5" s="117">
        <f t="shared" si="1"/>
        <v>0</v>
      </c>
      <c r="Y5" s="127">
        <f>X5/P5*100</f>
        <v>0</v>
      </c>
    </row>
    <row r="6" spans="4:27" s="61" customFormat="1" ht="44.25" customHeight="1" thickBot="1" x14ac:dyDescent="0.6">
      <c r="D6" s="174">
        <v>2</v>
      </c>
      <c r="E6" s="82" t="s">
        <v>139</v>
      </c>
      <c r="F6" s="136" t="s">
        <v>138</v>
      </c>
      <c r="G6" s="231" t="s">
        <v>154</v>
      </c>
      <c r="H6" s="163" t="s">
        <v>141</v>
      </c>
      <c r="I6" s="164">
        <v>62</v>
      </c>
      <c r="J6" s="164"/>
      <c r="K6" s="164"/>
      <c r="L6" s="112">
        <f>K6+J6+I6</f>
        <v>62</v>
      </c>
      <c r="M6" s="100">
        <v>62</v>
      </c>
      <c r="N6" s="101"/>
      <c r="O6" s="101"/>
      <c r="P6" s="100">
        <f t="shared" ref="P6" si="2">M6+N6+O6</f>
        <v>62</v>
      </c>
      <c r="Q6" s="89"/>
      <c r="R6" s="89"/>
      <c r="S6" s="64"/>
      <c r="T6" s="64" t="s">
        <v>68</v>
      </c>
      <c r="U6" s="101">
        <v>0</v>
      </c>
      <c r="V6" s="101">
        <v>0</v>
      </c>
      <c r="W6" s="101">
        <v>0</v>
      </c>
      <c r="X6" s="101">
        <f t="shared" si="1"/>
        <v>0</v>
      </c>
      <c r="Y6" s="123"/>
    </row>
    <row r="7" spans="4:27" s="61" customFormat="1" ht="60" customHeight="1" thickBot="1" x14ac:dyDescent="0.6">
      <c r="D7" s="173">
        <v>3</v>
      </c>
      <c r="E7" s="171" t="s">
        <v>86</v>
      </c>
      <c r="F7" s="180" t="s">
        <v>20</v>
      </c>
      <c r="G7" s="232"/>
      <c r="H7" s="95" t="s">
        <v>19</v>
      </c>
      <c r="I7" s="104">
        <v>10</v>
      </c>
      <c r="J7" s="104">
        <v>0</v>
      </c>
      <c r="K7" s="104">
        <v>10</v>
      </c>
      <c r="L7" s="107">
        <f>K7+J7+I7</f>
        <v>20</v>
      </c>
      <c r="M7" s="103">
        <v>10</v>
      </c>
      <c r="N7" s="103">
        <v>0</v>
      </c>
      <c r="O7" s="103">
        <v>10</v>
      </c>
      <c r="P7" s="102">
        <f t="shared" si="0"/>
        <v>20</v>
      </c>
      <c r="Q7" s="83"/>
      <c r="R7" s="83"/>
      <c r="S7" s="67"/>
      <c r="T7" s="65" t="s">
        <v>68</v>
      </c>
      <c r="U7" s="103">
        <v>0</v>
      </c>
      <c r="V7" s="103">
        <v>0</v>
      </c>
      <c r="W7" s="103">
        <v>0</v>
      </c>
      <c r="X7" s="103">
        <v>0</v>
      </c>
      <c r="Y7" s="124">
        <v>0</v>
      </c>
    </row>
    <row r="8" spans="4:27" s="61" customFormat="1" ht="60" customHeight="1" thickBot="1" x14ac:dyDescent="0.6">
      <c r="D8" s="173">
        <v>4</v>
      </c>
      <c r="E8" s="171" t="s">
        <v>86</v>
      </c>
      <c r="F8" s="181" t="s">
        <v>24</v>
      </c>
      <c r="G8" s="232"/>
      <c r="H8" s="165" t="s">
        <v>23</v>
      </c>
      <c r="I8" s="166">
        <v>120</v>
      </c>
      <c r="J8" s="166">
        <v>0</v>
      </c>
      <c r="K8" s="166">
        <v>130</v>
      </c>
      <c r="L8" s="116">
        <f>K8+J8+I8</f>
        <v>250</v>
      </c>
      <c r="M8" s="117">
        <v>120</v>
      </c>
      <c r="N8" s="117">
        <v>0</v>
      </c>
      <c r="O8" s="117">
        <v>130</v>
      </c>
      <c r="P8" s="118">
        <f t="shared" si="0"/>
        <v>250</v>
      </c>
      <c r="Q8" s="79" t="s">
        <v>132</v>
      </c>
      <c r="R8" s="79"/>
      <c r="S8" s="70" t="s">
        <v>68</v>
      </c>
      <c r="T8" s="70"/>
      <c r="U8" s="117">
        <v>120</v>
      </c>
      <c r="V8" s="117">
        <v>0</v>
      </c>
      <c r="W8" s="117">
        <v>130</v>
      </c>
      <c r="X8" s="117">
        <f t="shared" si="1"/>
        <v>250</v>
      </c>
      <c r="Y8" s="127">
        <f>X8/P8*100</f>
        <v>100</v>
      </c>
    </row>
    <row r="9" spans="4:27" s="61" customFormat="1" ht="60" customHeight="1" thickBot="1" x14ac:dyDescent="0.6">
      <c r="D9" s="81">
        <v>5</v>
      </c>
      <c r="E9" s="151" t="s">
        <v>90</v>
      </c>
      <c r="F9" s="152" t="s">
        <v>33</v>
      </c>
      <c r="G9" s="232"/>
      <c r="H9" s="160" t="s">
        <v>32</v>
      </c>
      <c r="I9" s="161">
        <v>619</v>
      </c>
      <c r="J9" s="161">
        <v>0</v>
      </c>
      <c r="K9" s="161"/>
      <c r="L9" s="161">
        <f t="shared" ref="L9" si="3">K9+J9+I9</f>
        <v>619</v>
      </c>
      <c r="M9" s="154">
        <v>0</v>
      </c>
      <c r="N9" s="154">
        <v>59</v>
      </c>
      <c r="O9" s="154">
        <v>0</v>
      </c>
      <c r="P9" s="153">
        <f t="shared" ref="P9" si="4">M9+N9+O9</f>
        <v>59</v>
      </c>
      <c r="Q9" s="162" t="s">
        <v>130</v>
      </c>
      <c r="R9" s="162" t="s">
        <v>131</v>
      </c>
      <c r="S9" s="155" t="s">
        <v>68</v>
      </c>
      <c r="T9" s="155"/>
      <c r="U9" s="154">
        <v>21</v>
      </c>
      <c r="V9" s="154">
        <v>0</v>
      </c>
      <c r="W9" s="154">
        <v>0</v>
      </c>
      <c r="X9" s="154">
        <f t="shared" ref="X9" si="5">W9+V9+U9</f>
        <v>21</v>
      </c>
      <c r="Y9" s="156">
        <f>X9/P9*100</f>
        <v>35.593220338983052</v>
      </c>
    </row>
    <row r="10" spans="4:27" s="61" customFormat="1" ht="46.5" customHeight="1" thickBot="1" x14ac:dyDescent="0.6">
      <c r="D10" s="174">
        <v>6</v>
      </c>
      <c r="E10" s="66" t="s">
        <v>91</v>
      </c>
      <c r="F10" s="180" t="s">
        <v>135</v>
      </c>
      <c r="G10" s="232"/>
      <c r="H10" s="96" t="s">
        <v>143</v>
      </c>
      <c r="I10" s="107">
        <v>0</v>
      </c>
      <c r="J10" s="107">
        <v>0</v>
      </c>
      <c r="K10" s="107">
        <v>3</v>
      </c>
      <c r="L10" s="107">
        <f t="shared" ref="L10:L18" si="6">K10+J10+I10</f>
        <v>3</v>
      </c>
      <c r="M10" s="103">
        <v>0</v>
      </c>
      <c r="N10" s="103">
        <v>3</v>
      </c>
      <c r="O10" s="103">
        <v>0</v>
      </c>
      <c r="P10" s="102">
        <f t="shared" si="0"/>
        <v>3</v>
      </c>
      <c r="Q10" s="68" t="s">
        <v>130</v>
      </c>
      <c r="R10" s="68" t="s">
        <v>131</v>
      </c>
      <c r="S10" s="65" t="s">
        <v>68</v>
      </c>
      <c r="T10" s="65"/>
      <c r="U10" s="103">
        <v>0</v>
      </c>
      <c r="V10" s="103">
        <v>0</v>
      </c>
      <c r="W10" s="103">
        <v>0</v>
      </c>
      <c r="X10" s="103">
        <f t="shared" si="1"/>
        <v>0</v>
      </c>
      <c r="Y10" s="124">
        <f>X10/P10*100</f>
        <v>0</v>
      </c>
    </row>
    <row r="11" spans="4:27" s="61" customFormat="1" ht="60" customHeight="1" thickBot="1" x14ac:dyDescent="0.6">
      <c r="D11" s="174">
        <v>7</v>
      </c>
      <c r="E11" s="66" t="s">
        <v>101</v>
      </c>
      <c r="F11" s="180" t="s">
        <v>45</v>
      </c>
      <c r="G11" s="232"/>
      <c r="H11" s="95" t="s">
        <v>143</v>
      </c>
      <c r="I11" s="107">
        <v>0</v>
      </c>
      <c r="J11" s="107">
        <f>100+20</f>
        <v>120</v>
      </c>
      <c r="K11" s="107">
        <v>1000</v>
      </c>
      <c r="L11" s="107">
        <f t="shared" si="6"/>
        <v>1120</v>
      </c>
      <c r="M11" s="103">
        <v>0</v>
      </c>
      <c r="N11" s="103">
        <v>120</v>
      </c>
      <c r="O11" s="103">
        <v>1000</v>
      </c>
      <c r="P11" s="102">
        <f t="shared" si="0"/>
        <v>1120</v>
      </c>
      <c r="Q11" s="69">
        <v>30021</v>
      </c>
      <c r="R11" s="68" t="s">
        <v>128</v>
      </c>
      <c r="S11" s="65" t="s">
        <v>68</v>
      </c>
      <c r="T11" s="65"/>
      <c r="U11" s="103">
        <v>0</v>
      </c>
      <c r="V11" s="103"/>
      <c r="W11" s="103">
        <v>600</v>
      </c>
      <c r="X11" s="103">
        <f t="shared" si="1"/>
        <v>600</v>
      </c>
      <c r="Y11" s="124">
        <f>X11/P11*100</f>
        <v>53.571428571428569</v>
      </c>
      <c r="Z11" s="62"/>
      <c r="AA11" s="62"/>
    </row>
    <row r="12" spans="4:27" s="61" customFormat="1" ht="60" customHeight="1" thickBot="1" x14ac:dyDescent="0.6">
      <c r="D12" s="174">
        <v>8</v>
      </c>
      <c r="E12" s="134" t="s">
        <v>98</v>
      </c>
      <c r="F12" s="84" t="s">
        <v>42</v>
      </c>
      <c r="G12" s="233"/>
      <c r="H12" s="97" t="s">
        <v>100</v>
      </c>
      <c r="I12" s="109">
        <v>0</v>
      </c>
      <c r="J12" s="109">
        <v>0</v>
      </c>
      <c r="K12" s="109">
        <v>1</v>
      </c>
      <c r="L12" s="109">
        <f>K12+J12+I12</f>
        <v>1</v>
      </c>
      <c r="M12" s="111">
        <v>0</v>
      </c>
      <c r="N12" s="110">
        <v>0</v>
      </c>
      <c r="O12" s="110">
        <v>1</v>
      </c>
      <c r="P12" s="111">
        <f t="shared" si="0"/>
        <v>1</v>
      </c>
      <c r="Q12" s="86"/>
      <c r="R12" s="86"/>
      <c r="S12" s="141" t="s">
        <v>68</v>
      </c>
      <c r="T12" s="85"/>
      <c r="U12" s="110">
        <v>0</v>
      </c>
      <c r="V12" s="110">
        <v>0</v>
      </c>
      <c r="W12" s="110">
        <v>0</v>
      </c>
      <c r="X12" s="110">
        <f t="shared" si="1"/>
        <v>0</v>
      </c>
      <c r="Y12" s="125">
        <f>X12/P12*100</f>
        <v>0</v>
      </c>
    </row>
    <row r="13" spans="4:27" s="61" customFormat="1" ht="60" customHeight="1" thickBot="1" x14ac:dyDescent="0.6">
      <c r="D13" s="173">
        <v>9</v>
      </c>
      <c r="E13" s="142" t="s">
        <v>95</v>
      </c>
      <c r="F13" s="144" t="s">
        <v>61</v>
      </c>
      <c r="G13" s="145" t="s">
        <v>144</v>
      </c>
      <c r="H13" s="143" t="s">
        <v>60</v>
      </c>
      <c r="I13" s="146">
        <v>10</v>
      </c>
      <c r="J13" s="146">
        <v>0</v>
      </c>
      <c r="K13" s="146">
        <v>0</v>
      </c>
      <c r="L13" s="146">
        <f t="shared" si="6"/>
        <v>10</v>
      </c>
      <c r="M13" s="147">
        <v>10</v>
      </c>
      <c r="N13" s="147">
        <v>0</v>
      </c>
      <c r="O13" s="147">
        <v>0</v>
      </c>
      <c r="P13" s="148">
        <f t="shared" si="0"/>
        <v>10</v>
      </c>
      <c r="Q13" s="133"/>
      <c r="R13" s="133"/>
      <c r="S13" s="167" t="s">
        <v>68</v>
      </c>
      <c r="T13" s="149"/>
      <c r="U13" s="147">
        <v>0</v>
      </c>
      <c r="V13" s="147">
        <v>0</v>
      </c>
      <c r="W13" s="147">
        <v>0</v>
      </c>
      <c r="X13" s="147">
        <f t="shared" si="1"/>
        <v>0</v>
      </c>
      <c r="Y13" s="150">
        <f t="shared" ref="Y13:Y27" si="7">X13/P13*100</f>
        <v>0</v>
      </c>
    </row>
    <row r="14" spans="4:27" s="61" customFormat="1" ht="60" customHeight="1" thickBot="1" x14ac:dyDescent="0.6">
      <c r="D14" s="174">
        <v>10</v>
      </c>
      <c r="E14" s="82" t="s">
        <v>92</v>
      </c>
      <c r="F14" s="136" t="s">
        <v>48</v>
      </c>
      <c r="G14" s="225" t="s">
        <v>49</v>
      </c>
      <c r="H14" s="135" t="s">
        <v>47</v>
      </c>
      <c r="I14" s="137">
        <v>200</v>
      </c>
      <c r="J14" s="137">
        <v>0</v>
      </c>
      <c r="K14" s="137">
        <v>0</v>
      </c>
      <c r="L14" s="137">
        <f t="shared" si="6"/>
        <v>200</v>
      </c>
      <c r="M14" s="101">
        <v>0</v>
      </c>
      <c r="N14" s="101">
        <v>0</v>
      </c>
      <c r="O14" s="101">
        <v>0</v>
      </c>
      <c r="P14" s="100">
        <f t="shared" si="0"/>
        <v>0</v>
      </c>
      <c r="Q14" s="138" t="s">
        <v>126</v>
      </c>
      <c r="R14" s="139" t="s">
        <v>127</v>
      </c>
      <c r="S14" s="64"/>
      <c r="T14" s="64" t="s">
        <v>68</v>
      </c>
      <c r="U14" s="101">
        <v>0</v>
      </c>
      <c r="V14" s="101">
        <v>0</v>
      </c>
      <c r="W14" s="101">
        <v>0</v>
      </c>
      <c r="X14" s="101">
        <f t="shared" si="1"/>
        <v>0</v>
      </c>
      <c r="Y14" s="123">
        <v>0</v>
      </c>
      <c r="Z14" s="62"/>
      <c r="AA14" s="62"/>
    </row>
    <row r="15" spans="4:27" s="61" customFormat="1" ht="45.75" customHeight="1" thickBot="1" x14ac:dyDescent="0.6">
      <c r="D15" s="173">
        <v>11</v>
      </c>
      <c r="E15" s="80" t="s">
        <v>140</v>
      </c>
      <c r="F15" s="180" t="s">
        <v>109</v>
      </c>
      <c r="G15" s="226"/>
      <c r="H15" s="94" t="s">
        <v>134</v>
      </c>
      <c r="I15" s="104">
        <v>50</v>
      </c>
      <c r="J15" s="104"/>
      <c r="K15" s="104"/>
      <c r="L15" s="105">
        <f>K15+J15+I15</f>
        <v>50</v>
      </c>
      <c r="M15" s="102">
        <v>50</v>
      </c>
      <c r="N15" s="103"/>
      <c r="O15" s="103"/>
      <c r="P15" s="106">
        <f t="shared" ref="P15" si="8">M15+N15+O15</f>
        <v>50</v>
      </c>
      <c r="Q15" s="74"/>
      <c r="R15" s="74"/>
      <c r="S15" s="65"/>
      <c r="T15" s="65" t="s">
        <v>68</v>
      </c>
      <c r="U15" s="103">
        <v>0</v>
      </c>
      <c r="V15" s="103">
        <v>0</v>
      </c>
      <c r="W15" s="103">
        <v>0</v>
      </c>
      <c r="X15" s="103">
        <f t="shared" si="1"/>
        <v>0</v>
      </c>
      <c r="Y15" s="124">
        <v>0</v>
      </c>
    </row>
    <row r="16" spans="4:27" s="61" customFormat="1" ht="60" customHeight="1" thickBot="1" x14ac:dyDescent="0.6">
      <c r="D16" s="174">
        <v>12</v>
      </c>
      <c r="E16" s="80" t="s">
        <v>93</v>
      </c>
      <c r="F16" s="260" t="s">
        <v>56</v>
      </c>
      <c r="G16" s="226"/>
      <c r="H16" s="96" t="s">
        <v>51</v>
      </c>
      <c r="I16" s="107">
        <v>400</v>
      </c>
      <c r="J16" s="107">
        <v>0</v>
      </c>
      <c r="K16" s="107">
        <v>0</v>
      </c>
      <c r="L16" s="107">
        <f t="shared" si="6"/>
        <v>400</v>
      </c>
      <c r="M16" s="103">
        <v>400</v>
      </c>
      <c r="N16" s="103">
        <v>0</v>
      </c>
      <c r="O16" s="103">
        <v>0</v>
      </c>
      <c r="P16" s="102">
        <f t="shared" si="0"/>
        <v>400</v>
      </c>
      <c r="Q16" s="83"/>
      <c r="R16" s="83"/>
      <c r="S16" s="65" t="s">
        <v>68</v>
      </c>
      <c r="T16" s="65"/>
      <c r="U16" s="103">
        <v>27</v>
      </c>
      <c r="V16" s="103">
        <v>0</v>
      </c>
      <c r="W16" s="103">
        <v>0</v>
      </c>
      <c r="X16" s="103">
        <f t="shared" si="1"/>
        <v>27</v>
      </c>
      <c r="Y16" s="124">
        <f t="shared" si="7"/>
        <v>6.75</v>
      </c>
    </row>
    <row r="17" spans="4:25" s="61" customFormat="1" ht="60" customHeight="1" thickBot="1" x14ac:dyDescent="0.6">
      <c r="D17" s="256">
        <v>13</v>
      </c>
      <c r="E17" s="257" t="s">
        <v>94</v>
      </c>
      <c r="F17" s="260"/>
      <c r="G17" s="226"/>
      <c r="H17" s="96" t="s">
        <v>55</v>
      </c>
      <c r="I17" s="108">
        <v>150</v>
      </c>
      <c r="J17" s="108"/>
      <c r="K17" s="108"/>
      <c r="L17" s="107">
        <f t="shared" si="6"/>
        <v>150</v>
      </c>
      <c r="M17" s="103">
        <v>150</v>
      </c>
      <c r="N17" s="103">
        <v>0</v>
      </c>
      <c r="O17" s="103">
        <v>0</v>
      </c>
      <c r="P17" s="102">
        <f t="shared" si="0"/>
        <v>150</v>
      </c>
      <c r="Q17" s="83">
        <v>3398703</v>
      </c>
      <c r="R17" s="83" t="s">
        <v>152</v>
      </c>
      <c r="S17" s="236" t="s">
        <v>68</v>
      </c>
      <c r="T17" s="236"/>
      <c r="U17" s="103">
        <v>0</v>
      </c>
      <c r="V17" s="103">
        <v>0</v>
      </c>
      <c r="W17" s="103">
        <v>0</v>
      </c>
      <c r="X17" s="103">
        <f t="shared" si="1"/>
        <v>0</v>
      </c>
      <c r="Y17" s="124">
        <f t="shared" si="7"/>
        <v>0</v>
      </c>
    </row>
    <row r="18" spans="4:25" s="61" customFormat="1" ht="60" customHeight="1" thickBot="1" x14ac:dyDescent="0.6">
      <c r="D18" s="256"/>
      <c r="E18" s="254"/>
      <c r="F18" s="261"/>
      <c r="G18" s="227"/>
      <c r="H18" s="92" t="s">
        <v>113</v>
      </c>
      <c r="I18" s="115">
        <v>350</v>
      </c>
      <c r="J18" s="115"/>
      <c r="K18" s="115"/>
      <c r="L18" s="116">
        <f t="shared" si="6"/>
        <v>350</v>
      </c>
      <c r="M18" s="117">
        <v>350</v>
      </c>
      <c r="N18" s="117"/>
      <c r="O18" s="117"/>
      <c r="P18" s="118">
        <f t="shared" si="0"/>
        <v>350</v>
      </c>
      <c r="Q18" s="140"/>
      <c r="R18" s="140"/>
      <c r="S18" s="235"/>
      <c r="T18" s="235"/>
      <c r="U18" s="117">
        <v>20</v>
      </c>
      <c r="V18" s="117">
        <v>0</v>
      </c>
      <c r="W18" s="117">
        <v>0</v>
      </c>
      <c r="X18" s="117">
        <f t="shared" si="1"/>
        <v>20</v>
      </c>
      <c r="Y18" s="127">
        <f t="shared" si="7"/>
        <v>5.7142857142857144</v>
      </c>
    </row>
    <row r="19" spans="4:25" ht="60" customHeight="1" thickBot="1" x14ac:dyDescent="0.6">
      <c r="D19" s="174">
        <v>14</v>
      </c>
      <c r="E19" s="82" t="s">
        <v>84</v>
      </c>
      <c r="F19" s="99" t="s">
        <v>16</v>
      </c>
      <c r="G19" s="228" t="s">
        <v>67</v>
      </c>
      <c r="H19" s="98" t="s">
        <v>15</v>
      </c>
      <c r="I19" s="112">
        <v>0</v>
      </c>
      <c r="J19" s="112">
        <v>0</v>
      </c>
      <c r="K19" s="112">
        <v>5951</v>
      </c>
      <c r="L19" s="112">
        <f>K19+J19+I19</f>
        <v>5951</v>
      </c>
      <c r="M19" s="113">
        <v>0</v>
      </c>
      <c r="N19" s="114">
        <v>0</v>
      </c>
      <c r="O19" s="114">
        <v>0</v>
      </c>
      <c r="P19" s="113">
        <f>M19+N19+O19</f>
        <v>0</v>
      </c>
      <c r="Q19" s="89"/>
      <c r="R19" s="89"/>
      <c r="S19" s="64" t="s">
        <v>68</v>
      </c>
      <c r="T19" s="64"/>
      <c r="U19" s="114">
        <v>0</v>
      </c>
      <c r="V19" s="114">
        <v>0</v>
      </c>
      <c r="W19" s="114">
        <v>0</v>
      </c>
      <c r="X19" s="114">
        <f>W19+V19+U19</f>
        <v>0</v>
      </c>
      <c r="Y19" s="126">
        <v>0</v>
      </c>
    </row>
    <row r="20" spans="4:25" ht="60" customHeight="1" thickBot="1" x14ac:dyDescent="0.6">
      <c r="D20" s="174">
        <v>15</v>
      </c>
      <c r="E20" s="80" t="s">
        <v>85</v>
      </c>
      <c r="F20" s="180" t="s">
        <v>27</v>
      </c>
      <c r="G20" s="229"/>
      <c r="H20" s="95" t="s">
        <v>26</v>
      </c>
      <c r="I20" s="104">
        <v>0</v>
      </c>
      <c r="J20" s="104">
        <v>0</v>
      </c>
      <c r="K20" s="104">
        <v>23176</v>
      </c>
      <c r="L20" s="104">
        <f>K20+J20+I20</f>
        <v>23176</v>
      </c>
      <c r="M20" s="102">
        <v>0</v>
      </c>
      <c r="N20" s="103">
        <v>375</v>
      </c>
      <c r="O20" s="103">
        <v>0</v>
      </c>
      <c r="P20" s="102">
        <f t="shared" ref="P20:P22" si="9">M20+N20+O20</f>
        <v>375</v>
      </c>
      <c r="Q20" s="83"/>
      <c r="R20" s="83"/>
      <c r="S20" s="65" t="s">
        <v>68</v>
      </c>
      <c r="T20" s="65"/>
      <c r="U20" s="103">
        <v>0</v>
      </c>
      <c r="V20" s="103">
        <v>375</v>
      </c>
      <c r="W20" s="103">
        <v>0</v>
      </c>
      <c r="X20" s="103">
        <f t="shared" ref="X20:X22" si="10">W20+V20+U20</f>
        <v>375</v>
      </c>
      <c r="Y20" s="129">
        <f t="shared" si="7"/>
        <v>100</v>
      </c>
    </row>
    <row r="21" spans="4:25" ht="60" customHeight="1" thickBot="1" x14ac:dyDescent="0.6">
      <c r="D21" s="169">
        <v>16</v>
      </c>
      <c r="E21" s="80" t="s">
        <v>96</v>
      </c>
      <c r="F21" s="182" t="s">
        <v>77</v>
      </c>
      <c r="G21" s="229"/>
      <c r="H21" s="95" t="s">
        <v>76</v>
      </c>
      <c r="I21" s="107">
        <v>0</v>
      </c>
      <c r="J21" s="107">
        <v>0</v>
      </c>
      <c r="K21" s="107">
        <v>0</v>
      </c>
      <c r="L21" s="107">
        <v>0</v>
      </c>
      <c r="M21" s="102">
        <v>0</v>
      </c>
      <c r="N21" s="103">
        <v>0</v>
      </c>
      <c r="O21" s="103">
        <v>0</v>
      </c>
      <c r="P21" s="102">
        <f t="shared" si="9"/>
        <v>0</v>
      </c>
      <c r="Q21" s="83"/>
      <c r="R21" s="83"/>
      <c r="S21" s="65" t="s">
        <v>68</v>
      </c>
      <c r="T21" s="65"/>
      <c r="U21" s="103">
        <v>0</v>
      </c>
      <c r="V21" s="103">
        <v>0</v>
      </c>
      <c r="W21" s="103">
        <v>0</v>
      </c>
      <c r="X21" s="103">
        <f t="shared" si="10"/>
        <v>0</v>
      </c>
      <c r="Y21" s="124">
        <v>0</v>
      </c>
    </row>
    <row r="22" spans="4:25" ht="60" customHeight="1" thickBot="1" x14ac:dyDescent="0.6">
      <c r="D22" s="170">
        <v>17</v>
      </c>
      <c r="E22" s="80" t="s">
        <v>97</v>
      </c>
      <c r="F22" s="182" t="s">
        <v>42</v>
      </c>
      <c r="G22" s="229"/>
      <c r="H22" s="95" t="s">
        <v>76</v>
      </c>
      <c r="I22" s="107">
        <v>0</v>
      </c>
      <c r="J22" s="107">
        <v>0</v>
      </c>
      <c r="K22" s="107">
        <v>0</v>
      </c>
      <c r="L22" s="107">
        <v>0</v>
      </c>
      <c r="M22" s="102">
        <v>0</v>
      </c>
      <c r="N22" s="103">
        <v>0</v>
      </c>
      <c r="O22" s="103">
        <v>0</v>
      </c>
      <c r="P22" s="102">
        <f t="shared" si="9"/>
        <v>0</v>
      </c>
      <c r="Q22" s="83"/>
      <c r="R22" s="83"/>
      <c r="S22" s="65" t="s">
        <v>68</v>
      </c>
      <c r="T22" s="65"/>
      <c r="U22" s="103">
        <v>0</v>
      </c>
      <c r="V22" s="103">
        <v>0</v>
      </c>
      <c r="W22" s="103">
        <v>0</v>
      </c>
      <c r="X22" s="103">
        <f t="shared" si="10"/>
        <v>0</v>
      </c>
      <c r="Y22" s="124">
        <v>0</v>
      </c>
    </row>
    <row r="23" spans="4:25" s="61" customFormat="1" ht="60" customHeight="1" thickBot="1" x14ac:dyDescent="0.6">
      <c r="D23" s="173">
        <v>18</v>
      </c>
      <c r="E23" s="90" t="s">
        <v>136</v>
      </c>
      <c r="F23" s="181" t="s">
        <v>66</v>
      </c>
      <c r="G23" s="230"/>
      <c r="H23" s="92" t="s">
        <v>137</v>
      </c>
      <c r="I23" s="115"/>
      <c r="J23" s="115"/>
      <c r="K23" s="115">
        <v>20000</v>
      </c>
      <c r="L23" s="116">
        <f t="shared" ref="L23:L26" si="11">K23+J23+I23</f>
        <v>20000</v>
      </c>
      <c r="M23" s="117"/>
      <c r="N23" s="117"/>
      <c r="O23" s="117">
        <v>20000</v>
      </c>
      <c r="P23" s="118">
        <f t="shared" si="0"/>
        <v>20000</v>
      </c>
      <c r="Q23" s="91"/>
      <c r="R23" s="91"/>
      <c r="S23" s="70" t="s">
        <v>68</v>
      </c>
      <c r="T23" s="70"/>
      <c r="U23" s="117"/>
      <c r="V23" s="117"/>
      <c r="W23" s="117">
        <v>20000</v>
      </c>
      <c r="X23" s="117">
        <f t="shared" si="1"/>
        <v>20000</v>
      </c>
      <c r="Y23" s="127"/>
    </row>
    <row r="24" spans="4:25" s="63" customFormat="1" ht="60" customHeight="1" thickBot="1" x14ac:dyDescent="0.75">
      <c r="D24" s="169">
        <v>19</v>
      </c>
      <c r="E24" s="175" t="s">
        <v>146</v>
      </c>
      <c r="F24" s="219" t="s">
        <v>153</v>
      </c>
      <c r="G24" s="220"/>
      <c r="H24" s="187" t="s">
        <v>148</v>
      </c>
      <c r="I24" s="186">
        <v>0</v>
      </c>
      <c r="J24" s="119">
        <v>0</v>
      </c>
      <c r="K24" s="119">
        <v>10000</v>
      </c>
      <c r="L24" s="119">
        <v>10000</v>
      </c>
      <c r="M24" s="120"/>
      <c r="N24" s="120"/>
      <c r="O24" s="121">
        <v>10000</v>
      </c>
      <c r="P24" s="122">
        <f t="shared" si="0"/>
        <v>10000</v>
      </c>
      <c r="Q24" s="133">
        <v>10338</v>
      </c>
      <c r="R24" s="133" t="s">
        <v>145</v>
      </c>
      <c r="S24" s="87" t="s">
        <v>68</v>
      </c>
      <c r="T24" s="88"/>
      <c r="U24" s="121">
        <v>0</v>
      </c>
      <c r="V24" s="121">
        <v>0</v>
      </c>
      <c r="W24" s="121">
        <v>7000</v>
      </c>
      <c r="X24" s="128">
        <f t="shared" si="1"/>
        <v>7000</v>
      </c>
      <c r="Y24" s="129">
        <f t="shared" si="7"/>
        <v>70</v>
      </c>
    </row>
    <row r="25" spans="4:25" s="63" customFormat="1" ht="60" customHeight="1" thickBot="1" x14ac:dyDescent="0.75">
      <c r="D25" s="176">
        <v>20</v>
      </c>
      <c r="E25" s="177" t="s">
        <v>147</v>
      </c>
      <c r="F25" s="221"/>
      <c r="G25" s="222"/>
      <c r="H25" s="188" t="s">
        <v>149</v>
      </c>
      <c r="I25" s="186"/>
      <c r="J25" s="119"/>
      <c r="K25" s="119">
        <v>365</v>
      </c>
      <c r="L25" s="116">
        <f t="shared" si="11"/>
        <v>365</v>
      </c>
      <c r="M25" s="120"/>
      <c r="N25" s="120"/>
      <c r="O25" s="121">
        <v>328.5</v>
      </c>
      <c r="P25" s="178">
        <f t="shared" si="0"/>
        <v>328.5</v>
      </c>
      <c r="Q25" s="133"/>
      <c r="R25" s="133"/>
      <c r="S25" s="168" t="s">
        <v>68</v>
      </c>
      <c r="T25" s="88"/>
      <c r="U25" s="121"/>
      <c r="V25" s="121"/>
      <c r="W25" s="121">
        <v>5</v>
      </c>
      <c r="X25" s="117">
        <f t="shared" si="1"/>
        <v>5</v>
      </c>
      <c r="Y25" s="129">
        <f>+X25*100/P25</f>
        <v>1.5220700152207001</v>
      </c>
    </row>
    <row r="26" spans="4:25" s="63" customFormat="1" ht="60" customHeight="1" thickBot="1" x14ac:dyDescent="0.75">
      <c r="D26" s="176">
        <v>21</v>
      </c>
      <c r="E26" s="177" t="s">
        <v>151</v>
      </c>
      <c r="F26" s="223"/>
      <c r="G26" s="224"/>
      <c r="H26" s="189" t="s">
        <v>150</v>
      </c>
      <c r="I26" s="186"/>
      <c r="J26" s="119"/>
      <c r="K26" s="119">
        <v>36.5</v>
      </c>
      <c r="L26" s="116">
        <f t="shared" si="11"/>
        <v>36.5</v>
      </c>
      <c r="M26" s="120"/>
      <c r="N26" s="120"/>
      <c r="O26" s="121">
        <v>32.799999999999997</v>
      </c>
      <c r="P26" s="178">
        <f t="shared" si="0"/>
        <v>32.799999999999997</v>
      </c>
      <c r="Q26" s="133"/>
      <c r="R26" s="133"/>
      <c r="S26" s="168" t="s">
        <v>68</v>
      </c>
      <c r="T26" s="88"/>
      <c r="U26" s="121"/>
      <c r="V26" s="121"/>
      <c r="W26" s="121">
        <v>16.5</v>
      </c>
      <c r="X26" s="117">
        <f t="shared" si="1"/>
        <v>16.5</v>
      </c>
      <c r="Y26" s="129">
        <f>+X26*100/P26</f>
        <v>50.304878048780495</v>
      </c>
    </row>
    <row r="27" spans="4:25" ht="60" customHeight="1" thickBot="1" x14ac:dyDescent="0.6">
      <c r="D27" s="183" t="s">
        <v>11</v>
      </c>
      <c r="E27" s="184"/>
      <c r="F27" s="184"/>
      <c r="G27" s="185"/>
      <c r="H27" s="184"/>
      <c r="I27" s="130">
        <f>SUM(I4:I26)</f>
        <v>6971</v>
      </c>
      <c r="J27" s="172">
        <f t="shared" ref="J27:P27" si="12">SUM(J4:J26)</f>
        <v>120</v>
      </c>
      <c r="K27" s="172">
        <f t="shared" si="12"/>
        <v>60672.5</v>
      </c>
      <c r="L27" s="172">
        <f t="shared" si="12"/>
        <v>67763.5</v>
      </c>
      <c r="M27" s="172">
        <f t="shared" si="12"/>
        <v>1280</v>
      </c>
      <c r="N27" s="172">
        <f t="shared" si="12"/>
        <v>557</v>
      </c>
      <c r="O27" s="172">
        <f t="shared" si="12"/>
        <v>31502.3</v>
      </c>
      <c r="P27" s="172">
        <f t="shared" si="12"/>
        <v>33339.300000000003</v>
      </c>
      <c r="Q27" s="255" t="s">
        <v>142</v>
      </c>
      <c r="R27" s="255"/>
      <c r="S27" s="131">
        <f>+COUNTA(S4:S26)</f>
        <v>16</v>
      </c>
      <c r="T27" s="131">
        <f>+COUNTA(T4:T26)</f>
        <v>5</v>
      </c>
      <c r="U27" s="130">
        <f>SUM(U4:U26)</f>
        <v>188</v>
      </c>
      <c r="V27" s="172">
        <f>SUM(V4:V26)</f>
        <v>375</v>
      </c>
      <c r="W27" s="172">
        <f>SUM(W4:W26)</f>
        <v>27751.5</v>
      </c>
      <c r="X27" s="172">
        <f>SUM(X4:X26)</f>
        <v>28314.5</v>
      </c>
      <c r="Y27" s="132">
        <f t="shared" si="7"/>
        <v>84.928297834687584</v>
      </c>
    </row>
    <row r="28" spans="4:25" ht="36" x14ac:dyDescent="0.95">
      <c r="L28" s="2">
        <f>SUM(I27:K27)</f>
        <v>67763.5</v>
      </c>
      <c r="M28" s="2"/>
      <c r="N28" s="2"/>
      <c r="O28" s="2"/>
      <c r="P28" s="2">
        <f>SUM(M27:O27)</f>
        <v>33339.300000000003</v>
      </c>
      <c r="Q28" s="2"/>
      <c r="R28" s="2"/>
      <c r="S28" s="2"/>
      <c r="T28" s="2"/>
      <c r="U28" s="2"/>
      <c r="V28" s="2"/>
      <c r="W28" s="2"/>
      <c r="X28" s="179">
        <f>SUM(U27:W27)</f>
        <v>28314.5</v>
      </c>
    </row>
    <row r="29" spans="4:25" s="59" customFormat="1" ht="28.5" x14ac:dyDescent="0.75">
      <c r="D29" s="71"/>
      <c r="E29" s="72"/>
      <c r="F29" s="73"/>
      <c r="G29" s="72"/>
      <c r="H29" s="71"/>
      <c r="I29" s="72"/>
      <c r="J29" s="72"/>
      <c r="K29" s="72"/>
      <c r="L29" s="72">
        <f>SUM(L4:L18)</f>
        <v>8235</v>
      </c>
      <c r="X29" s="59">
        <f>SUM(X4:X18)</f>
        <v>918</v>
      </c>
    </row>
  </sheetData>
  <mergeCells count="31">
    <mergeCell ref="D4:D5"/>
    <mergeCell ref="E4:E5"/>
    <mergeCell ref="I4:I5"/>
    <mergeCell ref="Q27:R27"/>
    <mergeCell ref="D17:D18"/>
    <mergeCell ref="E17:E18"/>
    <mergeCell ref="F4:F5"/>
    <mergeCell ref="F16:F18"/>
    <mergeCell ref="G4:G5"/>
    <mergeCell ref="D1:Y1"/>
    <mergeCell ref="D2:D3"/>
    <mergeCell ref="E2:E3"/>
    <mergeCell ref="H2:H3"/>
    <mergeCell ref="I2:L2"/>
    <mergeCell ref="S2:T2"/>
    <mergeCell ref="U2:X2"/>
    <mergeCell ref="M2:R2"/>
    <mergeCell ref="Y2:Y3"/>
    <mergeCell ref="F2:F3"/>
    <mergeCell ref="G2:G3"/>
    <mergeCell ref="F24:G26"/>
    <mergeCell ref="G14:G18"/>
    <mergeCell ref="G19:G23"/>
    <mergeCell ref="G6:G12"/>
    <mergeCell ref="T4:T5"/>
    <mergeCell ref="S4:S5"/>
    <mergeCell ref="S17:S18"/>
    <mergeCell ref="T17:T18"/>
    <mergeCell ref="K4:K5"/>
    <mergeCell ref="L4:L5"/>
    <mergeCell ref="J4:J5"/>
  </mergeCells>
  <printOptions horizontalCentered="1" verticalCentered="1"/>
  <pageMargins left="0.23622047244094491" right="0.19685039370078741" top="0.27559055118110237" bottom="0.31496062992125984" header="0.15748031496062992" footer="0.19685039370078741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Sheet5</vt:lpstr>
      <vt:lpstr>Sheet6</vt:lpstr>
      <vt:lpstr>روکش جدول </vt:lpstr>
      <vt:lpstr>Sheet6!Print_Area</vt:lpstr>
      <vt:lpstr>Sheet6!Print_Titles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mahnaz ajorloo</dc:creator>
  <cp:lastModifiedBy>mehdi seyfan</cp:lastModifiedBy>
  <cp:lastPrinted>2018-12-23T11:10:49Z</cp:lastPrinted>
  <dcterms:created xsi:type="dcterms:W3CDTF">2018-11-03T11:51:17Z</dcterms:created>
  <dcterms:modified xsi:type="dcterms:W3CDTF">2020-06-15T10:23:40Z</dcterms:modified>
</cp:coreProperties>
</file>